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Tnadu" sheetId="1" r:id="rId1"/>
  </sheets>
  <definedNames>
    <definedName name="_xlnm.Print_Area" localSheetId="0">'Tnadu'!$A$1:$H$1081</definedName>
  </definedNames>
  <calcPr fullCalcOnLoad="1"/>
</workbook>
</file>

<file path=xl/sharedStrings.xml><?xml version="1.0" encoding="utf-8"?>
<sst xmlns="http://schemas.openxmlformats.org/spreadsheetml/2006/main" count="1294" uniqueCount="263">
  <si>
    <t>Government of India</t>
  </si>
  <si>
    <t>National Programme of Mid-Day Meal in Schools</t>
  </si>
  <si>
    <t>Part-D: ANALYSIS SHEET</t>
  </si>
  <si>
    <t>1. Calculation of Bench mark for utilisation.</t>
  </si>
  <si>
    <t>1.1) No. of children</t>
  </si>
  <si>
    <t>Stage</t>
  </si>
  <si>
    <t>Diff</t>
  </si>
  <si>
    <t>Diff in %</t>
  </si>
  <si>
    <t>Primary</t>
  </si>
  <si>
    <t>Up Primary</t>
  </si>
  <si>
    <t>NCLP</t>
  </si>
  <si>
    <t>Total</t>
  </si>
  <si>
    <t>1.2) No. of School working days</t>
  </si>
  <si>
    <t xml:space="preserve">PY </t>
  </si>
  <si>
    <t xml:space="preserve"> </t>
  </si>
  <si>
    <t>UP.PY</t>
  </si>
  <si>
    <t>No. of Meals as per PAB approval</t>
  </si>
  <si>
    <t>No. of Meals claimed to have served by the State</t>
  </si>
  <si>
    <t>Diff.</t>
  </si>
  <si>
    <t>UP PY</t>
  </si>
  <si>
    <t xml:space="preserve">2. COVERAGE </t>
  </si>
  <si>
    <t>Sl. No.</t>
  </si>
  <si>
    <t>Districts</t>
  </si>
  <si>
    <t>No. of  Institutions</t>
  </si>
  <si>
    <t>No. of Institutions  serving MDM</t>
  </si>
  <si>
    <t>Non-Coverage</t>
  </si>
  <si>
    <t>% NC</t>
  </si>
  <si>
    <t>5=3-4</t>
  </si>
  <si>
    <t>Ariyalur</t>
  </si>
  <si>
    <t>Chennai</t>
  </si>
  <si>
    <t>Coimbatore</t>
  </si>
  <si>
    <t>Cuddalore</t>
  </si>
  <si>
    <t>Dharmapuri</t>
  </si>
  <si>
    <t>Dindigul</t>
  </si>
  <si>
    <t>Erode</t>
  </si>
  <si>
    <t>Kancheepuram</t>
  </si>
  <si>
    <t>Kannyakumari</t>
  </si>
  <si>
    <t>Karur</t>
  </si>
  <si>
    <t>Krishnagiri</t>
  </si>
  <si>
    <t>Madurai</t>
  </si>
  <si>
    <t>Nagapattinam</t>
  </si>
  <si>
    <t>Namakkal</t>
  </si>
  <si>
    <t xml:space="preserve"> The Nilgiris</t>
  </si>
  <si>
    <t xml:space="preserve">Perambalur </t>
  </si>
  <si>
    <t>Pudukkottai</t>
  </si>
  <si>
    <t>Ramnad</t>
  </si>
  <si>
    <t>Salem</t>
  </si>
  <si>
    <t>Sivagangai</t>
  </si>
  <si>
    <t>Thanjavur</t>
  </si>
  <si>
    <t>Theni</t>
  </si>
  <si>
    <t>Thiruchirapalli</t>
  </si>
  <si>
    <t>Thiruvallur</t>
  </si>
  <si>
    <t>Thiruvarur</t>
  </si>
  <si>
    <t>Thirunelveli</t>
  </si>
  <si>
    <t>Tirupur</t>
  </si>
  <si>
    <t>Thiruvannamalai</t>
  </si>
  <si>
    <t>Tuticorin</t>
  </si>
  <si>
    <t>Vellore</t>
  </si>
  <si>
    <t>Villupuram</t>
  </si>
  <si>
    <t xml:space="preserve">Virudhunagar </t>
  </si>
  <si>
    <t>TOTAL</t>
  </si>
  <si>
    <t>Average number of children availing MDM</t>
  </si>
  <si>
    <t>% Diff</t>
  </si>
  <si>
    <t>5=4-3</t>
  </si>
  <si>
    <t>Sr. No.</t>
  </si>
  <si>
    <t>District</t>
  </si>
  <si>
    <t>% Meals Served</t>
  </si>
  <si>
    <r>
      <t xml:space="preserve">3. </t>
    </r>
    <r>
      <rPr>
        <b/>
        <u val="single"/>
        <sz val="11"/>
        <rFont val="Cambria"/>
        <family val="1"/>
      </rPr>
      <t>ANALYSIS ON FOODGRAINS</t>
    </r>
    <r>
      <rPr>
        <b/>
        <sz val="11"/>
        <rFont val="Cambria"/>
        <family val="1"/>
      </rPr>
      <t xml:space="preserve"> (PRIMARY + UPPER PRIMARY)</t>
    </r>
  </si>
  <si>
    <t>3.1)  Reconciliation of Foodgrains OB, Allocation &amp; Lifting</t>
  </si>
  <si>
    <t>As per GoI record</t>
  </si>
  <si>
    <t xml:space="preserve">As per State's AWP&amp;B </t>
  </si>
  <si>
    <t>5(4-3)</t>
  </si>
  <si>
    <r>
      <t>(i</t>
    </r>
    <r>
      <rPr>
        <i/>
        <sz val="11"/>
        <rFont val="Cambria"/>
        <family val="1"/>
      </rPr>
      <t>n MTs)</t>
    </r>
  </si>
  <si>
    <t>S.No.</t>
  </si>
  <si>
    <t>Name of District</t>
  </si>
  <si>
    <t xml:space="preserve">Allocation              </t>
  </si>
  <si>
    <t xml:space="preserve">% of OS on allocation </t>
  </si>
  <si>
    <t xml:space="preserve">% of UB on allocation </t>
  </si>
  <si>
    <t>3.4)  Foodgrains  Allocation &amp; Lifting</t>
  </si>
  <si>
    <t>(in MTs)</t>
  </si>
  <si>
    <t>Allocation</t>
  </si>
  <si>
    <t>Total Availibility</t>
  </si>
  <si>
    <t>% Availibility</t>
  </si>
  <si>
    <t>Lifted from FCI</t>
  </si>
  <si>
    <t>3.6)  Foodgrains Allocation, Lifting (availibility) &amp; Utilisation</t>
  </si>
  <si>
    <t>T. Availibility</t>
  </si>
  <si>
    <t>% T. Availibility</t>
  </si>
  <si>
    <t>Utilisation</t>
  </si>
  <si>
    <t>% Utilisation</t>
  </si>
  <si>
    <t>3.8)  Cost of Foodgrains, Payment to FCI</t>
  </si>
  <si>
    <t>(Rs. In lakh)</t>
  </si>
  <si>
    <t>Bills submited by FCI</t>
  </si>
  <si>
    <t>Payment made to FCI</t>
  </si>
  <si>
    <t>% payment</t>
  </si>
  <si>
    <t xml:space="preserve">3.9) Payment of cost of foodgrain to FCI </t>
  </si>
  <si>
    <t>Bills raised by FCI</t>
  </si>
  <si>
    <t xml:space="preserve">Payment to FCI </t>
  </si>
  <si>
    <t>Pending Bills</t>
  </si>
  <si>
    <t>% Bill paid</t>
  </si>
  <si>
    <t>4. ANALYSIS ON COOKING COST (PRIMARY + UPPER PRIMARY)</t>
  </si>
  <si>
    <t>4.1) ANALYSIS ON OPENING BALANACE AND CLOSING BALANACE</t>
  </si>
  <si>
    <t xml:space="preserve">Allocation                                   </t>
  </si>
  <si>
    <t xml:space="preserve">% of OB on allocation </t>
  </si>
  <si>
    <t>4.2) Cooking cost allocation and disbursed to Districts</t>
  </si>
  <si>
    <t>Disbursed to Dist</t>
  </si>
  <si>
    <t xml:space="preserve">Allocation                                              </t>
  </si>
  <si>
    <t xml:space="preserve">Cooking assistance received </t>
  </si>
  <si>
    <t>Total Availibility of cooking cost</t>
  </si>
  <si>
    <t>% Availibility of cooking cost</t>
  </si>
  <si>
    <t>4.4) Cooking Cost Utilisation</t>
  </si>
  <si>
    <t>Total available</t>
  </si>
  <si>
    <t>% available</t>
  </si>
  <si>
    <t xml:space="preserve">Allocation                                  </t>
  </si>
  <si>
    <t>Utilisation of Cooking assistance</t>
  </si>
  <si>
    <t xml:space="preserve">% Utilisation                    </t>
  </si>
  <si>
    <t>% utilisation of foodgrains</t>
  </si>
  <si>
    <t>% utilisation of Cooking cost</t>
  </si>
  <si>
    <t>Mis-match in % points</t>
  </si>
  <si>
    <t>(In MTs)</t>
  </si>
  <si>
    <t xml:space="preserve">Expected consumption of food grains </t>
  </si>
  <si>
    <t>Actual consumption of food grains</t>
  </si>
  <si>
    <t xml:space="preserve"> % consumption </t>
  </si>
  <si>
    <t>(Rs. in Lakh)</t>
  </si>
  <si>
    <t>Expected expenditure of cooking cost</t>
  </si>
  <si>
    <t>Actual expenditure of cooking cost</t>
  </si>
  <si>
    <t>6. ANALYSIS of HONORIUM, To COOK-CUM-HELPERS</t>
  </si>
  <si>
    <t>6.1) District-wise number of cook-cum-Helpers approved by PAB and engaged by State</t>
  </si>
  <si>
    <t xml:space="preserve">PAB Approval </t>
  </si>
  <si>
    <t>Engaged by State</t>
  </si>
  <si>
    <t>Not engaged</t>
  </si>
  <si>
    <t>5 = (4 - 3)</t>
  </si>
  <si>
    <t>6.1) District-wise allocation and availability of funds for honorium to cook-cum-Helpers</t>
  </si>
  <si>
    <t xml:space="preserve">Allocation                          </t>
  </si>
  <si>
    <t xml:space="preserve">Amount released </t>
  </si>
  <si>
    <t xml:space="preserve">Total availability </t>
  </si>
  <si>
    <t xml:space="preserve">% Availibilty  </t>
  </si>
  <si>
    <t>6.2)  District-wise utilisation Utilisation of grant for Honorarium, cooks-cum-Helpers</t>
  </si>
  <si>
    <t xml:space="preserve">Allocation                           </t>
  </si>
  <si>
    <t>Total Availability</t>
  </si>
  <si>
    <t>Payment of hon.  to CCH</t>
  </si>
  <si>
    <t>% payment to CCH against allocation</t>
  </si>
  <si>
    <t>6.3)  District-wise status of unspent balance of grant for Honorarium, cooks-cum-Helpers</t>
  </si>
  <si>
    <t xml:space="preserve">% of UB as on Allocation </t>
  </si>
  <si>
    <t>7. ANALYSIS ON MANAGEMENT, MONITORING &amp; EVALUATION (MME)</t>
  </si>
  <si>
    <t>7.1)  Reconciliation of MME OB, Allocation &amp; Releasing [PY + U PY]</t>
  </si>
  <si>
    <t xml:space="preserve">Total Availibility </t>
  </si>
  <si>
    <t>Activity</t>
  </si>
  <si>
    <t xml:space="preserve">Allocated </t>
  </si>
  <si>
    <t>Expenditure</t>
  </si>
  <si>
    <t>Exp as % of allocation</t>
  </si>
  <si>
    <t>School Level Expenses</t>
  </si>
  <si>
    <t>Management, Supervision, Training &amp; Internal Monitoring, External Monitoring &amp; Evaluation</t>
  </si>
  <si>
    <t>8. ANALYSIS ON CENTRAL ASSISTANCE TOWARDS TRANSPORT ASSISTANCE</t>
  </si>
  <si>
    <t>8.1)  Reconciliation of TA OB, Allocation &amp; Releasing [PY + U PY]</t>
  </si>
  <si>
    <t>Total availibility of funds</t>
  </si>
  <si>
    <t>Foodgrains Lifted (in MTs)</t>
  </si>
  <si>
    <t>Maximum fund permissibale</t>
  </si>
  <si>
    <t>actual expenditure incurred by State</t>
  </si>
  <si>
    <t>Unspent Balance</t>
  </si>
  <si>
    <t>6=(4-5)</t>
  </si>
  <si>
    <t>8= (2-5)</t>
  </si>
  <si>
    <t>Kitchen-cum-Stores</t>
  </si>
  <si>
    <t>9.1) Releasing details</t>
  </si>
  <si>
    <t>Schools</t>
  </si>
  <si>
    <t>Year</t>
  </si>
  <si>
    <t>Dated</t>
  </si>
  <si>
    <t>Units</t>
  </si>
  <si>
    <t>Amount              (in lakh)</t>
  </si>
  <si>
    <t>Primary + Upper Primary</t>
  </si>
  <si>
    <t>2006-07</t>
  </si>
  <si>
    <t>2007-08</t>
  </si>
  <si>
    <t>2008-09</t>
  </si>
  <si>
    <t>2009-10</t>
  </si>
  <si>
    <t>2010-11</t>
  </si>
  <si>
    <t>2011-12</t>
  </si>
  <si>
    <t>2012-13</t>
  </si>
  <si>
    <t>Grand Total</t>
  </si>
  <si>
    <t xml:space="preserve">9.2) Reconciliation of amount sanctioned </t>
  </si>
  <si>
    <t>GoI records</t>
  </si>
  <si>
    <t>State record</t>
  </si>
  <si>
    <t>Variation</t>
  </si>
  <si>
    <t>Phy</t>
  </si>
  <si>
    <t>Fin</t>
  </si>
  <si>
    <t>2006-17</t>
  </si>
  <si>
    <t>Achievement as % of allocation</t>
  </si>
  <si>
    <t>Fin (in Lakh)</t>
  </si>
  <si>
    <t xml:space="preserve">Fin                            </t>
  </si>
  <si>
    <t>10.  Kitchen Devices</t>
  </si>
  <si>
    <t>10.1) Releasing details</t>
  </si>
  <si>
    <t>Replacement</t>
  </si>
  <si>
    <t>2013-14</t>
  </si>
  <si>
    <t xml:space="preserve">New </t>
  </si>
  <si>
    <t>2014-15</t>
  </si>
  <si>
    <t>New</t>
  </si>
  <si>
    <t>2016-17</t>
  </si>
  <si>
    <t xml:space="preserve">10.1) Reconciliation of amount sanctioned </t>
  </si>
  <si>
    <t>Installment</t>
  </si>
  <si>
    <t>For New Units</t>
  </si>
  <si>
    <t>For Replacement</t>
  </si>
  <si>
    <t>Achievement (Procured+IP)                                  upto 31.12.09</t>
  </si>
  <si>
    <t>(As on 31.03.19)</t>
  </si>
  <si>
    <r>
      <t xml:space="preserve">5.1 Reconciliation between Utilisation of Foodgrains and Cooking Cost  </t>
    </r>
    <r>
      <rPr>
        <b/>
        <i/>
        <sz val="11"/>
        <rFont val="Cambria"/>
        <family val="1"/>
      </rPr>
      <t>(Source data: para 3.7 and 4.5 above)</t>
    </r>
  </si>
  <si>
    <t>Amount   (in lakh)</t>
  </si>
  <si>
    <t>Annual Work Plan &amp; Budget  (AWP&amp;B) 2020-21</t>
  </si>
  <si>
    <t>2.1  Institutions- (Primary) (Source data : Table AT-3A of AWP&amp;B 2020-21)</t>
  </si>
  <si>
    <t>2.2  Institutions- (Primary with Upper Primary) (Source data : Table AT-3B of AWP&amp;B 2020-21)</t>
  </si>
  <si>
    <t>2.2A  Institutions- (Upper Primary) (Source data : Table AT-3C of AWP&amp;B 2020-21)</t>
  </si>
  <si>
    <t>2.3  Coverage Chidlren vs. Enrolment ( Primary) (Source data : Table AT-4 &amp; 5  of AWP&amp;B 2020-21)</t>
  </si>
  <si>
    <t>2.4  Coverage Chidlren vs. Enrolment  ( Up Pry) (Source data : Table AT- 4A &amp; 5-A of AWP&amp;B 2020-21)</t>
  </si>
  <si>
    <t>2.5  No. of children  ( Primary) (Source data : Table AT-5  of AWP&amp;B 2020-21)</t>
  </si>
  <si>
    <t>2.6  No. of children  ( Upper Primary) (Source data : Table AT-5-A of AWP&amp;B 2020-21)</t>
  </si>
  <si>
    <t>Source: Table AT-6 &amp; 6A of AWP&amp;B 2020-21</t>
  </si>
  <si>
    <t>3.7)  District-wise Utilisation of foodgrains (Source data: Table AT-6 &amp; 6A of AWP&amp;B 2020-21)</t>
  </si>
  <si>
    <t>4.3)  District-wise Cooking Cost availability (Source data: Table AT-7 &amp; 7A of AWP&amp;B 2020-21)</t>
  </si>
  <si>
    <t>4.5)  District-wise Utilisation of Cooking cost (Source data: Table AT-7 &amp; 7A of AWP&amp;B 2020-21)</t>
  </si>
  <si>
    <t>(Refer table AT_8 and AT-8A,AWP&amp;B, 2020-21)</t>
  </si>
  <si>
    <t>(Refer table AT_8 and AT-8A, AWP&amp;B, 2020-21)</t>
  </si>
  <si>
    <t>9.3) Achievement ( under MDM Funds) (Source data: Table AT-10 of AWP&amp;B 2020-21)</t>
  </si>
  <si>
    <t>10.2) Achievement ( under MDM Funds) (Source data: Table AT-11 of AWP&amp;B 2020-21)</t>
  </si>
  <si>
    <t>Section-A : REVIEW OF IMPLEMENTATION OF MDM SCHEME DURING 2019-20</t>
  </si>
  <si>
    <t>MDM PAB Approval for 2019-20</t>
  </si>
  <si>
    <t>Average number of children availed MDM during 2019-20</t>
  </si>
  <si>
    <t>1.3) Number of meals served vis-à-vis PAB approval during 2019-20</t>
  </si>
  <si>
    <t>No. of children as per PAB Approval for  2019-20</t>
  </si>
  <si>
    <t>2.7 Number of meal to be served and  actual  number of meal served during 2019-20 (Source data: Table AT-5 &amp; 5A of AWP&amp;B 2020-21)</t>
  </si>
  <si>
    <t>No of meals to be served during 2019-20</t>
  </si>
  <si>
    <t>No of meal served during 2019-20</t>
  </si>
  <si>
    <t>Allocation for 2019-20</t>
  </si>
  <si>
    <t>5. Reconciliation of Utilisation and Performance during 2019-20 [PRIMARY+ UPPER PRIMARY]</t>
  </si>
  <si>
    <t>5.2 Reconciliation of Food grains utilisation during 2019-20 (Source data: para 2.7 and 3.7 above)</t>
  </si>
  <si>
    <t>No. of Meals served during 2019-20</t>
  </si>
  <si>
    <t>5.3 Reconciliation of Cooking Cost utilisation during 2019-20 (Source data: para 2.5 and 4.7 above)</t>
  </si>
  <si>
    <t>Released during 2019-20.</t>
  </si>
  <si>
    <t>7.2) Utilisation of MME during 2019-20 (Source data: Table AT-10 of AWP&amp;B 2020-21)</t>
  </si>
  <si>
    <t>8.2) Utilisation of TA during 2019-20 (Source data: Table AT-9 of AWP&amp;B 2020-21)</t>
  </si>
  <si>
    <t>Allocated for 2019-20</t>
  </si>
  <si>
    <t>9. INFRASTRUCTURE DEVELOPMENT DURING 2019-20 (Primary + Upper primary)</t>
  </si>
  <si>
    <t>Sanctioned by GoI during 2006-07 to 2019-20</t>
  </si>
  <si>
    <t>Sactioned during 2006-07 to 2019-20</t>
  </si>
  <si>
    <t>Enrolment as on 30.9.2019</t>
  </si>
  <si>
    <t>Opening Stock as on 1.4.2019</t>
  </si>
  <si>
    <t xml:space="preserve"> 3.2) District-wise opening balance as on 1.4.2019 (Source data: Table AT-6 &amp; 6A of AWP&amp;B 2020-21)</t>
  </si>
  <si>
    <t xml:space="preserve">Opening Stock as on 01.04.2019                                               </t>
  </si>
  <si>
    <t>OB as on 01.04.2019</t>
  </si>
  <si>
    <t xml:space="preserve"> 4.1.1) District-wise opening balance as on 01.04.2019 (Source data: Table AT-7 &amp; 7A of AWP&amp;B 2020-21)</t>
  </si>
  <si>
    <t xml:space="preserve">Opening Balance as on 01.04.2019                                               </t>
  </si>
  <si>
    <t xml:space="preserve">Opening Balance as on 01.04.2019                                                         </t>
  </si>
  <si>
    <t>Opening Balance as on 01.04.2019</t>
  </si>
  <si>
    <t xml:space="preserve">Unspent Balance as on 31.03.2020                                               </t>
  </si>
  <si>
    <t xml:space="preserve">Unspent Balance as on 31.03.2020                                                     </t>
  </si>
  <si>
    <t>Opening balance as on 01.4.19</t>
  </si>
  <si>
    <t>Lifting upto 31.03.2020</t>
  </si>
  <si>
    <t>3.5) District-wise Foodgrains availability  as on 31.03.2020 (Source data: Table AT-6 &amp; 6A of AWP&amp;B 2020-21)</t>
  </si>
  <si>
    <t xml:space="preserve"> 4.1.2) District-wise unspent  balance as on 31.03.2020 Source data: Table AT-7 &amp; 7A of AWP&amp;B 2020-21)</t>
  </si>
  <si>
    <t>OB as on 01.4.19</t>
  </si>
  <si>
    <t xml:space="preserve"> 3.3) District-wise unspent balance as on 31.03.2020(Source data: Table AT-6 &amp; 6A of AWP&amp;B 2020-21)</t>
  </si>
  <si>
    <t>Unspent balance as on 31.03.2020</t>
  </si>
  <si>
    <t>Releases for Kitchen Devices by GoI as on 31.03.2020</t>
  </si>
  <si>
    <t>Releases for Kitchen sheds by GoI as on 31.03.2020</t>
  </si>
  <si>
    <t>State : Tamil Nadu</t>
  </si>
  <si>
    <t>Cosntructed upto 31.03.2020</t>
  </si>
  <si>
    <t>*</t>
  </si>
  <si>
    <t>2019-20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</si>
</sst>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_(* #,##0.00_);_(* \(#,##0.00\);_(* \-??_);_(@_)"/>
    <numFmt numFmtId="173" formatCode="[$-4009]dd\ mmmm\ yyyy"/>
    <numFmt numFmtId="174" formatCode="0.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b/>
      <u val="single"/>
      <sz val="11"/>
      <name val="Cambria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b/>
      <sz val="10"/>
      <name val="Arial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Bookman Old Style"/>
      <family val="1"/>
    </font>
    <font>
      <b/>
      <i/>
      <sz val="11"/>
      <name val="Bookman Old Style"/>
      <family val="1"/>
    </font>
    <font>
      <b/>
      <sz val="11"/>
      <color indexed="8"/>
      <name val="Calibri"/>
      <family val="2"/>
    </font>
    <font>
      <sz val="11"/>
      <name val="Bookman Old Style"/>
      <family val="1"/>
    </font>
    <font>
      <sz val="11"/>
      <color indexed="10"/>
      <name val="Cambria"/>
      <family val="1"/>
    </font>
    <font>
      <sz val="10"/>
      <name val="Cambria"/>
      <family val="1"/>
    </font>
    <font>
      <b/>
      <u val="single"/>
      <sz val="10"/>
      <name val="Cambria"/>
      <family val="1"/>
    </font>
    <font>
      <b/>
      <i/>
      <sz val="10"/>
      <name val="Cambria"/>
      <family val="1"/>
    </font>
    <font>
      <sz val="9"/>
      <name val="Cambria"/>
      <family val="1"/>
    </font>
    <font>
      <b/>
      <sz val="10"/>
      <color indexed="8"/>
      <name val="Cambria"/>
      <family val="1"/>
    </font>
    <font>
      <b/>
      <sz val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>
        <color indexed="63"/>
      </right>
      <top/>
      <bottom>
        <color indexed="63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13" xfId="0" applyBorder="1" applyAlignment="1">
      <alignment horizontal="right"/>
    </xf>
    <xf numFmtId="1" fontId="3" fillId="33" borderId="14" xfId="0" applyNumberFormat="1" applyFont="1" applyFill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9" fontId="2" fillId="0" borderId="13" xfId="76" applyFont="1" applyBorder="1" applyAlignment="1">
      <alignment/>
    </xf>
    <xf numFmtId="1" fontId="3" fillId="33" borderId="14" xfId="64" applyNumberFormat="1" applyFont="1" applyFill="1" applyBorder="1" applyAlignment="1">
      <alignment horizontal="right"/>
      <protection/>
    </xf>
    <xf numFmtId="1" fontId="2" fillId="0" borderId="13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9" fontId="3" fillId="0" borderId="0" xfId="76" applyFont="1" applyAlignment="1">
      <alignment/>
    </xf>
    <xf numFmtId="0" fontId="2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" fontId="3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9" fontId="3" fillId="0" borderId="0" xfId="76" applyFont="1" applyBorder="1" applyAlignment="1">
      <alignment/>
    </xf>
    <xf numFmtId="9" fontId="2" fillId="0" borderId="13" xfId="76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9" fontId="2" fillId="0" borderId="0" xfId="76" applyFont="1" applyFill="1" applyBorder="1" applyAlignment="1">
      <alignment/>
    </xf>
    <xf numFmtId="9" fontId="2" fillId="0" borderId="13" xfId="76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/>
    </xf>
    <xf numFmtId="9" fontId="3" fillId="33" borderId="13" xfId="76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9" fontId="2" fillId="33" borderId="13" xfId="76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76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9" fontId="3" fillId="0" borderId="0" xfId="76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9" fontId="3" fillId="0" borderId="13" xfId="76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9" fontId="2" fillId="0" borderId="13" xfId="76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9" fontId="3" fillId="33" borderId="0" xfId="76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1" fontId="2" fillId="0" borderId="13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/>
    </xf>
    <xf numFmtId="1" fontId="6" fillId="0" borderId="0" xfId="64" applyNumberFormat="1" applyFont="1" applyBorder="1">
      <alignment/>
      <protection/>
    </xf>
    <xf numFmtId="1" fontId="2" fillId="0" borderId="0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9" fontId="2" fillId="0" borderId="0" xfId="76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/>
    </xf>
    <xf numFmtId="1" fontId="3" fillId="33" borderId="13" xfId="0" applyNumberFormat="1" applyFont="1" applyFill="1" applyBorder="1" applyAlignment="1">
      <alignment horizontal="right" vertical="center" wrapText="1"/>
    </xf>
    <xf numFmtId="1" fontId="2" fillId="0" borderId="13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wrapText="1"/>
    </xf>
    <xf numFmtId="2" fontId="3" fillId="33" borderId="13" xfId="0" applyNumberFormat="1" applyFont="1" applyFill="1" applyBorder="1" applyAlignment="1">
      <alignment horizontal="right"/>
    </xf>
    <xf numFmtId="2" fontId="3" fillId="33" borderId="13" xfId="0" applyNumberFormat="1" applyFont="1" applyFill="1" applyBorder="1" applyAlignment="1">
      <alignment/>
    </xf>
    <xf numFmtId="9" fontId="2" fillId="33" borderId="13" xfId="76" applyFont="1" applyFill="1" applyBorder="1" applyAlignment="1" quotePrefix="1">
      <alignment horizontal="center"/>
    </xf>
    <xf numFmtId="9" fontId="2" fillId="33" borderId="13" xfId="76" applyFont="1" applyFill="1" applyBorder="1" applyAlignment="1">
      <alignment horizontal="center"/>
    </xf>
    <xf numFmtId="0" fontId="8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right"/>
    </xf>
    <xf numFmtId="9" fontId="0" fillId="0" borderId="13" xfId="76" applyFont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76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2" fontId="2" fillId="0" borderId="13" xfId="0" applyNumberFormat="1" applyFont="1" applyBorder="1" applyAlignment="1">
      <alignment horizontal="right"/>
    </xf>
    <xf numFmtId="9" fontId="10" fillId="0" borderId="13" xfId="76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11" fillId="0" borderId="0" xfId="76" applyFont="1" applyBorder="1" applyAlignment="1">
      <alignment horizontal="right" wrapText="1"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2" fontId="0" fillId="33" borderId="13" xfId="0" applyNumberFormat="1" applyFont="1" applyFill="1" applyBorder="1" applyAlignment="1">
      <alignment/>
    </xf>
    <xf numFmtId="9" fontId="0" fillId="0" borderId="13" xfId="76" applyFont="1" applyBorder="1" applyAlignment="1">
      <alignment horizontal="right" vertical="center" wrapText="1"/>
    </xf>
    <xf numFmtId="2" fontId="10" fillId="33" borderId="13" xfId="0" applyNumberFormat="1" applyFont="1" applyFill="1" applyBorder="1" applyAlignment="1">
      <alignment/>
    </xf>
    <xf numFmtId="9" fontId="10" fillId="0" borderId="13" xfId="76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35" borderId="13" xfId="0" applyNumberFormat="1" applyFont="1" applyFill="1" applyBorder="1" applyAlignment="1">
      <alignment horizontal="center" vertical="top" wrapText="1"/>
    </xf>
    <xf numFmtId="9" fontId="3" fillId="0" borderId="13" xfId="76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12" fillId="0" borderId="0" xfId="0" applyNumberFormat="1" applyFont="1" applyBorder="1" applyAlignment="1">
      <alignment horizontal="center" vertical="top" wrapText="1"/>
    </xf>
    <xf numFmtId="9" fontId="12" fillId="0" borderId="0" xfId="76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center"/>
    </xf>
    <xf numFmtId="9" fontId="2" fillId="0" borderId="0" xfId="76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2" fontId="0" fillId="0" borderId="13" xfId="0" applyNumberFormat="1" applyFont="1" applyBorder="1" applyAlignment="1">
      <alignment horizontal="right" vertical="center" wrapText="1"/>
    </xf>
    <xf numFmtId="9" fontId="3" fillId="0" borderId="13" xfId="76" applyFont="1" applyBorder="1" applyAlignment="1">
      <alignment/>
    </xf>
    <xf numFmtId="9" fontId="2" fillId="0" borderId="13" xfId="76" applyFont="1" applyBorder="1" applyAlignment="1">
      <alignment/>
    </xf>
    <xf numFmtId="0" fontId="3" fillId="0" borderId="0" xfId="0" applyFont="1" applyAlignment="1" quotePrefix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/>
    </xf>
    <xf numFmtId="9" fontId="3" fillId="0" borderId="0" xfId="76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2" fontId="2" fillId="0" borderId="0" xfId="0" applyNumberFormat="1" applyFont="1" applyBorder="1" applyAlignment="1">
      <alignment/>
    </xf>
    <xf numFmtId="9" fontId="2" fillId="0" borderId="0" xfId="76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top" wrapText="1"/>
    </xf>
    <xf numFmtId="0" fontId="13" fillId="0" borderId="0" xfId="64" applyFont="1" applyBorder="1" applyAlignment="1">
      <alignment horizontal="center" wrapText="1"/>
      <protection/>
    </xf>
    <xf numFmtId="0" fontId="8" fillId="0" borderId="13" xfId="0" applyFont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vertical="center"/>
    </xf>
    <xf numFmtId="2" fontId="0" fillId="33" borderId="13" xfId="0" applyNumberFormat="1" applyFont="1" applyFill="1" applyBorder="1" applyAlignment="1">
      <alignment vertical="center"/>
    </xf>
    <xf numFmtId="9" fontId="3" fillId="33" borderId="13" xfId="76" applyFont="1" applyFill="1" applyBorder="1" applyAlignment="1">
      <alignment/>
    </xf>
    <xf numFmtId="2" fontId="10" fillId="0" borderId="13" xfId="62" applyNumberFormat="1" applyFont="1" applyFill="1" applyBorder="1" applyAlignment="1">
      <alignment horizontal="right"/>
      <protection/>
    </xf>
    <xf numFmtId="9" fontId="2" fillId="0" borderId="13" xfId="76" applyFont="1" applyBorder="1" applyAlignment="1">
      <alignment horizontal="right"/>
    </xf>
    <xf numFmtId="2" fontId="10" fillId="0" borderId="0" xfId="62" applyNumberFormat="1" applyFont="1" applyFill="1" applyBorder="1" applyAlignment="1">
      <alignment horizontal="right"/>
      <protection/>
    </xf>
    <xf numFmtId="2" fontId="1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 vertical="top"/>
    </xf>
    <xf numFmtId="9" fontId="3" fillId="0" borderId="0" xfId="76" applyFont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9" fontId="0" fillId="33" borderId="13" xfId="76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/>
    </xf>
    <xf numFmtId="2" fontId="10" fillId="0" borderId="13" xfId="0" applyNumberFormat="1" applyFont="1" applyBorder="1" applyAlignment="1">
      <alignment/>
    </xf>
    <xf numFmtId="9" fontId="10" fillId="33" borderId="13" xfId="76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/>
    </xf>
    <xf numFmtId="2" fontId="12" fillId="0" borderId="0" xfId="0" applyNumberFormat="1" applyFont="1" applyBorder="1" applyAlignment="1">
      <alignment horizontal="right" vertical="top" wrapText="1"/>
    </xf>
    <xf numFmtId="9" fontId="12" fillId="0" borderId="0" xfId="76" applyFont="1" applyBorder="1" applyAlignment="1">
      <alignment horizontal="right" wrapText="1"/>
    </xf>
    <xf numFmtId="2" fontId="3" fillId="0" borderId="0" xfId="0" applyNumberFormat="1" applyFont="1" applyFill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 wrapText="1"/>
    </xf>
    <xf numFmtId="9" fontId="3" fillId="0" borderId="13" xfId="76" applyFont="1" applyBorder="1" applyAlignment="1">
      <alignment horizontal="center"/>
    </xf>
    <xf numFmtId="2" fontId="10" fillId="0" borderId="13" xfId="0" applyNumberFormat="1" applyFont="1" applyBorder="1" applyAlignment="1">
      <alignment horizontal="center" vertical="center" wrapText="1"/>
    </xf>
    <xf numFmtId="9" fontId="2" fillId="0" borderId="13" xfId="76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9" fontId="3" fillId="0" borderId="13" xfId="76" applyFont="1" applyBorder="1" applyAlignment="1" quotePrefix="1">
      <alignment horizontal="right"/>
    </xf>
    <xf numFmtId="9" fontId="3" fillId="0" borderId="0" xfId="76" applyFont="1" applyBorder="1" applyAlignment="1" quotePrefix="1">
      <alignment horizontal="right"/>
    </xf>
    <xf numFmtId="0" fontId="3" fillId="0" borderId="0" xfId="0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9" fontId="3" fillId="0" borderId="13" xfId="0" applyNumberFormat="1" applyFont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right" vertical="center" wrapText="1"/>
    </xf>
    <xf numFmtId="2" fontId="10" fillId="33" borderId="13" xfId="0" applyNumberFormat="1" applyFont="1" applyFill="1" applyBorder="1" applyAlignment="1">
      <alignment horizontal="right"/>
    </xf>
    <xf numFmtId="9" fontId="0" fillId="0" borderId="13" xfId="76" applyFont="1" applyBorder="1" applyAlignment="1">
      <alignment horizontal="center" vertical="center" wrapText="1"/>
    </xf>
    <xf numFmtId="0" fontId="13" fillId="0" borderId="0" xfId="64" applyFont="1">
      <alignment/>
      <protection/>
    </xf>
    <xf numFmtId="0" fontId="5" fillId="0" borderId="0" xfId="64" applyFont="1">
      <alignment/>
      <protection/>
    </xf>
    <xf numFmtId="0" fontId="13" fillId="0" borderId="0" xfId="64" applyFont="1" applyFill="1" applyBorder="1" applyAlignment="1">
      <alignment horizontal="center" wrapText="1"/>
      <protection/>
    </xf>
    <xf numFmtId="2" fontId="13" fillId="0" borderId="0" xfId="64" applyNumberFormat="1" applyFont="1" applyBorder="1" applyAlignment="1">
      <alignment wrapText="1"/>
      <protection/>
    </xf>
    <xf numFmtId="0" fontId="14" fillId="0" borderId="13" xfId="64" applyFont="1" applyFill="1" applyBorder="1" applyAlignment="1">
      <alignment horizontal="center" wrapText="1"/>
      <protection/>
    </xf>
    <xf numFmtId="0" fontId="14" fillId="0" borderId="0" xfId="64" applyFont="1" applyFill="1" applyBorder="1" applyAlignment="1">
      <alignment horizontal="center" wrapText="1"/>
      <protection/>
    </xf>
    <xf numFmtId="1" fontId="0" fillId="0" borderId="13" xfId="0" applyNumberFormat="1" applyBorder="1" applyAlignment="1">
      <alignment/>
    </xf>
    <xf numFmtId="9" fontId="0" fillId="0" borderId="0" xfId="76" applyFont="1" applyBorder="1" applyAlignment="1">
      <alignment/>
    </xf>
    <xf numFmtId="1" fontId="10" fillId="0" borderId="13" xfId="0" applyNumberFormat="1" applyFont="1" applyBorder="1" applyAlignment="1">
      <alignment/>
    </xf>
    <xf numFmtId="9" fontId="10" fillId="0" borderId="0" xfId="76" applyFont="1" applyBorder="1" applyAlignment="1">
      <alignment/>
    </xf>
    <xf numFmtId="0" fontId="6" fillId="33" borderId="0" xfId="0" applyFont="1" applyFill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0" fillId="33" borderId="13" xfId="0" applyNumberFormat="1" applyFill="1" applyBorder="1" applyAlignment="1">
      <alignment/>
    </xf>
    <xf numFmtId="9" fontId="0" fillId="33" borderId="13" xfId="76" applyFont="1" applyFill="1" applyBorder="1" applyAlignment="1">
      <alignment/>
    </xf>
    <xf numFmtId="9" fontId="10" fillId="0" borderId="13" xfId="76" applyFont="1" applyBorder="1" applyAlignment="1">
      <alignment/>
    </xf>
    <xf numFmtId="0" fontId="13" fillId="0" borderId="0" xfId="64" applyFont="1" applyBorder="1">
      <alignment/>
      <protection/>
    </xf>
    <xf numFmtId="0" fontId="13" fillId="0" borderId="0" xfId="64" applyFont="1" applyFill="1" applyBorder="1" applyAlignment="1">
      <alignment horizontal="left" vertical="top" wrapText="1"/>
      <protection/>
    </xf>
    <xf numFmtId="2" fontId="15" fillId="0" borderId="0" xfId="73" applyNumberFormat="1" applyFont="1" applyBorder="1">
      <alignment/>
      <protection/>
    </xf>
    <xf numFmtId="2" fontId="13" fillId="0" borderId="0" xfId="64" applyNumberFormat="1" applyFont="1" applyBorder="1">
      <alignment/>
      <protection/>
    </xf>
    <xf numFmtId="2" fontId="16" fillId="0" borderId="0" xfId="64" applyNumberFormat="1" applyFont="1">
      <alignment/>
      <protection/>
    </xf>
    <xf numFmtId="9" fontId="13" fillId="33" borderId="0" xfId="78" applyFont="1" applyFill="1" applyBorder="1" applyAlignment="1">
      <alignment/>
    </xf>
    <xf numFmtId="0" fontId="16" fillId="0" borderId="0" xfId="64" applyFont="1" applyBorder="1">
      <alignment/>
      <protection/>
    </xf>
    <xf numFmtId="2" fontId="0" fillId="0" borderId="13" xfId="0" applyNumberFormat="1" applyBorder="1" applyAlignment="1">
      <alignment/>
    </xf>
    <xf numFmtId="9" fontId="0" fillId="0" borderId="13" xfId="76" applyFont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2" fontId="2" fillId="33" borderId="1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2" fontId="5" fillId="0" borderId="13" xfId="64" applyNumberFormat="1" applyFont="1" applyBorder="1" applyAlignment="1">
      <alignment horizontal="center" vertical="center"/>
      <protection/>
    </xf>
    <xf numFmtId="2" fontId="5" fillId="0" borderId="0" xfId="64" applyNumberFormat="1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 wrapText="1"/>
      <protection/>
    </xf>
    <xf numFmtId="2" fontId="5" fillId="0" borderId="0" xfId="64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2" fontId="5" fillId="0" borderId="0" xfId="64" applyNumberFormat="1" applyFont="1" applyBorder="1" applyAlignment="1">
      <alignment vertical="center" wrapText="1"/>
      <protection/>
    </xf>
    <xf numFmtId="0" fontId="5" fillId="0" borderId="0" xfId="64" applyFont="1" applyBorder="1" applyAlignment="1">
      <alignment vertical="center" wrapText="1"/>
      <protection/>
    </xf>
    <xf numFmtId="0" fontId="3" fillId="0" borderId="16" xfId="0" applyFont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/>
    </xf>
    <xf numFmtId="9" fontId="2" fillId="33" borderId="13" xfId="76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9" fontId="3" fillId="33" borderId="13" xfId="76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0" borderId="0" xfId="0" applyFont="1" applyAlignment="1">
      <alignment/>
    </xf>
    <xf numFmtId="0" fontId="19" fillId="33" borderId="0" xfId="0" applyFont="1" applyFill="1" applyAlignment="1">
      <alignment/>
    </xf>
    <xf numFmtId="0" fontId="7" fillId="33" borderId="0" xfId="0" applyFont="1" applyFill="1" applyBorder="1" applyAlignment="1">
      <alignment horizontal="left" vertical="center"/>
    </xf>
    <xf numFmtId="0" fontId="7" fillId="33" borderId="17" xfId="64" applyFont="1" applyFill="1" applyBorder="1">
      <alignment/>
      <protection/>
    </xf>
    <xf numFmtId="0" fontId="18" fillId="33" borderId="0" xfId="64" applyFont="1" applyFill="1" applyBorder="1">
      <alignment/>
      <protection/>
    </xf>
    <xf numFmtId="0" fontId="18" fillId="33" borderId="18" xfId="64" applyFont="1" applyFill="1" applyBorder="1">
      <alignment/>
      <protection/>
    </xf>
    <xf numFmtId="0" fontId="18" fillId="34" borderId="0" xfId="0" applyFont="1" applyFill="1" applyAlignment="1">
      <alignment/>
    </xf>
    <xf numFmtId="0" fontId="18" fillId="33" borderId="19" xfId="64" applyFont="1" applyFill="1" applyBorder="1" applyAlignment="1">
      <alignment horizontal="center"/>
      <protection/>
    </xf>
    <xf numFmtId="0" fontId="18" fillId="33" borderId="14" xfId="64" applyFont="1" applyFill="1" applyBorder="1" applyAlignment="1">
      <alignment horizontal="center"/>
      <protection/>
    </xf>
    <xf numFmtId="0" fontId="18" fillId="33" borderId="13" xfId="64" applyFont="1" applyFill="1" applyBorder="1" applyAlignment="1">
      <alignment horizontal="center"/>
      <protection/>
    </xf>
    <xf numFmtId="0" fontId="18" fillId="33" borderId="13" xfId="64" applyFont="1" applyFill="1" applyBorder="1">
      <alignment/>
      <protection/>
    </xf>
    <xf numFmtId="9" fontId="18" fillId="33" borderId="13" xfId="78" applyFont="1" applyFill="1" applyBorder="1" applyAlignment="1">
      <alignment/>
    </xf>
    <xf numFmtId="0" fontId="18" fillId="33" borderId="17" xfId="64" applyFont="1" applyFill="1" applyBorder="1">
      <alignment/>
      <protection/>
    </xf>
    <xf numFmtId="0" fontId="18" fillId="33" borderId="13" xfId="64" applyFont="1" applyFill="1" applyBorder="1" applyAlignment="1">
      <alignment horizontal="center" vertical="top" wrapText="1"/>
      <protection/>
    </xf>
    <xf numFmtId="0" fontId="20" fillId="33" borderId="13" xfId="64" applyFont="1" applyFill="1" applyBorder="1" applyAlignment="1">
      <alignment horizontal="center"/>
      <protection/>
    </xf>
    <xf numFmtId="0" fontId="20" fillId="33" borderId="0" xfId="64" applyFont="1" applyFill="1" applyBorder="1">
      <alignment/>
      <protection/>
    </xf>
    <xf numFmtId="0" fontId="20" fillId="33" borderId="18" xfId="64" applyFont="1" applyFill="1" applyBorder="1">
      <alignment/>
      <protection/>
    </xf>
    <xf numFmtId="0" fontId="20" fillId="33" borderId="17" xfId="64" applyFont="1" applyFill="1" applyBorder="1" applyAlignment="1">
      <alignment horizontal="left"/>
      <protection/>
    </xf>
    <xf numFmtId="0" fontId="7" fillId="33" borderId="0" xfId="64" applyFont="1" applyFill="1" applyBorder="1" applyAlignment="1">
      <alignment horizontal="right"/>
      <protection/>
    </xf>
    <xf numFmtId="2" fontId="22" fillId="33" borderId="0" xfId="64" applyNumberFormat="1" applyFont="1" applyFill="1" applyBorder="1" applyAlignment="1">
      <alignment horizontal="center" vertical="top" wrapText="1"/>
      <protection/>
    </xf>
    <xf numFmtId="9" fontId="22" fillId="33" borderId="0" xfId="78" applyFont="1" applyFill="1" applyBorder="1" applyAlignment="1">
      <alignment horizontal="center" vertical="top" wrapText="1"/>
    </xf>
    <xf numFmtId="2" fontId="7" fillId="33" borderId="0" xfId="64" applyNumberFormat="1" applyFont="1" applyFill="1" applyBorder="1" applyAlignment="1">
      <alignment vertical="center"/>
      <protection/>
    </xf>
    <xf numFmtId="9" fontId="7" fillId="33" borderId="0" xfId="78" applyFont="1" applyFill="1" applyBorder="1" applyAlignment="1">
      <alignment vertical="center"/>
    </xf>
    <xf numFmtId="0" fontId="19" fillId="33" borderId="17" xfId="64" applyFont="1" applyFill="1" applyBorder="1">
      <alignment/>
      <protection/>
    </xf>
    <xf numFmtId="0" fontId="18" fillId="33" borderId="13" xfId="64" applyFont="1" applyFill="1" applyBorder="1" applyAlignment="1">
      <alignment horizontal="left"/>
      <protection/>
    </xf>
    <xf numFmtId="9" fontId="7" fillId="33" borderId="13" xfId="78" applyFont="1" applyFill="1" applyBorder="1" applyAlignment="1">
      <alignment/>
    </xf>
    <xf numFmtId="0" fontId="7" fillId="34" borderId="0" xfId="0" applyFont="1" applyFill="1" applyAlignment="1">
      <alignment/>
    </xf>
    <xf numFmtId="0" fontId="18" fillId="0" borderId="0" xfId="64" applyFont="1" applyBorder="1">
      <alignment/>
      <protection/>
    </xf>
    <xf numFmtId="2" fontId="3" fillId="0" borderId="0" xfId="0" applyNumberFormat="1" applyFont="1" applyAlignment="1">
      <alignment/>
    </xf>
    <xf numFmtId="1" fontId="2" fillId="33" borderId="13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vertical="center"/>
    </xf>
    <xf numFmtId="1" fontId="18" fillId="33" borderId="13" xfId="78" applyNumberFormat="1" applyFont="1" applyFill="1" applyBorder="1" applyAlignment="1">
      <alignment vertical="center"/>
    </xf>
    <xf numFmtId="1" fontId="0" fillId="33" borderId="13" xfId="0" applyNumberFormat="1" applyFill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0" fontId="18" fillId="34" borderId="20" xfId="0" applyFont="1" applyFill="1" applyBorder="1" applyAlignment="1">
      <alignment horizontal="center" vertical="top" wrapText="1"/>
    </xf>
    <xf numFmtId="0" fontId="18" fillId="34" borderId="21" xfId="0" applyFont="1" applyFill="1" applyBorder="1" applyAlignment="1">
      <alignment vertical="center" wrapText="1"/>
    </xf>
    <xf numFmtId="2" fontId="0" fillId="33" borderId="13" xfId="0" applyNumberFormat="1" applyFont="1" applyFill="1" applyBorder="1" applyAlignment="1">
      <alignment horizontal="right" vertical="center" wrapText="1"/>
    </xf>
    <xf numFmtId="2" fontId="10" fillId="33" borderId="13" xfId="0" applyNumberFormat="1" applyFont="1" applyFill="1" applyBorder="1" applyAlignment="1">
      <alignment horizontal="right" vertical="center" wrapText="1"/>
    </xf>
    <xf numFmtId="9" fontId="3" fillId="33" borderId="13" xfId="76" applyFont="1" applyFill="1" applyBorder="1" applyAlignment="1" quotePrefix="1">
      <alignment horizontal="center"/>
    </xf>
    <xf numFmtId="0" fontId="0" fillId="34" borderId="13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right" vertical="top" wrapText="1"/>
    </xf>
    <xf numFmtId="0" fontId="18" fillId="34" borderId="20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right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3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0" fontId="7" fillId="34" borderId="24" xfId="0" applyFont="1" applyFill="1" applyBorder="1" applyAlignment="1">
      <alignment horizontal="right"/>
    </xf>
    <xf numFmtId="0" fontId="7" fillId="34" borderId="13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18" fillId="33" borderId="19" xfId="64" applyFont="1" applyFill="1" applyBorder="1" applyAlignment="1">
      <alignment horizontal="center"/>
      <protection/>
    </xf>
    <xf numFmtId="0" fontId="18" fillId="33" borderId="14" xfId="64" applyFont="1" applyFill="1" applyBorder="1" applyAlignment="1">
      <alignment horizontal="center"/>
      <protection/>
    </xf>
    <xf numFmtId="0" fontId="18" fillId="33" borderId="13" xfId="64" applyFont="1" applyFill="1" applyBorder="1" applyAlignment="1">
      <alignment horizontal="center"/>
      <protection/>
    </xf>
    <xf numFmtId="0" fontId="10" fillId="0" borderId="13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6" borderId="27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33" borderId="13" xfId="64" applyFont="1" applyFill="1" applyBorder="1" applyAlignment="1">
      <alignment horizontal="center"/>
      <protection/>
    </xf>
    <xf numFmtId="0" fontId="2" fillId="0" borderId="11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wrapText="1"/>
    </xf>
    <xf numFmtId="0" fontId="18" fillId="33" borderId="16" xfId="64" applyFont="1" applyFill="1" applyBorder="1" applyAlignment="1">
      <alignment horizontal="center" vertical="center"/>
      <protection/>
    </xf>
    <xf numFmtId="0" fontId="18" fillId="33" borderId="28" xfId="64" applyFont="1" applyFill="1" applyBorder="1" applyAlignment="1">
      <alignment horizontal="center" vertical="center"/>
      <protection/>
    </xf>
    <xf numFmtId="0" fontId="18" fillId="33" borderId="19" xfId="64" applyFont="1" applyFill="1" applyBorder="1" applyAlignment="1">
      <alignment horizontal="center"/>
      <protection/>
    </xf>
    <xf numFmtId="0" fontId="18" fillId="33" borderId="14" xfId="64" applyFont="1" applyFill="1" applyBorder="1" applyAlignment="1">
      <alignment horizontal="center"/>
      <protection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2" fontId="3" fillId="0" borderId="25" xfId="0" applyNumberFormat="1" applyFont="1" applyFill="1" applyBorder="1" applyAlignment="1">
      <alignment horizontal="left" vertical="top" wrapText="1"/>
    </xf>
    <xf numFmtId="0" fontId="20" fillId="33" borderId="20" xfId="0" applyFont="1" applyFill="1" applyBorder="1" applyAlignment="1">
      <alignment horizontal="center"/>
    </xf>
    <xf numFmtId="0" fontId="18" fillId="33" borderId="13" xfId="64" applyFont="1" applyFill="1" applyBorder="1" applyAlignment="1">
      <alignment horizontal="center" vertical="top" wrapText="1"/>
      <protection/>
    </xf>
    <xf numFmtId="0" fontId="18" fillId="33" borderId="19" xfId="64" applyFont="1" applyFill="1" applyBorder="1" applyAlignment="1">
      <alignment horizontal="center" vertical="top" wrapText="1"/>
      <protection/>
    </xf>
    <xf numFmtId="0" fontId="18" fillId="33" borderId="14" xfId="64" applyFont="1" applyFill="1" applyBorder="1" applyAlignment="1">
      <alignment horizontal="center" vertical="top" wrapText="1"/>
      <protection/>
    </xf>
    <xf numFmtId="0" fontId="18" fillId="33" borderId="20" xfId="0" applyFont="1" applyFill="1" applyBorder="1" applyAlignment="1">
      <alignment horizontal="center" vertical="top" wrapText="1"/>
    </xf>
    <xf numFmtId="0" fontId="18" fillId="33" borderId="29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28" xfId="0" applyFont="1" applyFill="1" applyBorder="1" applyAlignment="1">
      <alignment horizontal="right" vertical="center"/>
    </xf>
    <xf numFmtId="2" fontId="5" fillId="33" borderId="28" xfId="0" applyNumberFormat="1" applyFont="1" applyFill="1" applyBorder="1" applyAlignment="1">
      <alignment horizontal="right"/>
    </xf>
    <xf numFmtId="0" fontId="18" fillId="33" borderId="3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right" vertical="center"/>
    </xf>
    <xf numFmtId="2" fontId="5" fillId="33" borderId="13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/>
    </xf>
    <xf numFmtId="0" fontId="18" fillId="33" borderId="3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18" fillId="33" borderId="21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right"/>
    </xf>
    <xf numFmtId="0" fontId="7" fillId="33" borderId="2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" fontId="0" fillId="33" borderId="13" xfId="0" applyNumberFormat="1" applyFill="1" applyBorder="1" applyAlignment="1">
      <alignment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3" xfId="64"/>
    <cellStyle name="Normal 3 2" xfId="65"/>
    <cellStyle name="Normal 3 2 2" xfId="66"/>
    <cellStyle name="Normal 3 3" xfId="67"/>
    <cellStyle name="Normal 4" xfId="68"/>
    <cellStyle name="Normal 4 2" xfId="69"/>
    <cellStyle name="Normal 6" xfId="70"/>
    <cellStyle name="Normal 7" xfId="71"/>
    <cellStyle name="Normal 7 2" xfId="72"/>
    <cellStyle name="Normal_calculation -utt" xfId="73"/>
    <cellStyle name="Note" xfId="74"/>
    <cellStyle name="Output" xfId="75"/>
    <cellStyle name="Percent" xfId="76"/>
    <cellStyle name="Percent 2" xfId="77"/>
    <cellStyle name="Percent 2 2" xfId="78"/>
    <cellStyle name="Percent 2 2 2" xfId="79"/>
    <cellStyle name="Percent 2 3" xfId="80"/>
    <cellStyle name="Percent 2 3 2" xfId="81"/>
    <cellStyle name="Percent 6" xfId="82"/>
    <cellStyle name="Percent 6 2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426</xdr:row>
      <xdr:rowOff>0</xdr:rowOff>
    </xdr:from>
    <xdr:to>
      <xdr:col>6</xdr:col>
      <xdr:colOff>523875</xdr:colOff>
      <xdr:row>426</xdr:row>
      <xdr:rowOff>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67375" y="77476350"/>
          <a:ext cx="1609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Benchmark (85%)</a:t>
          </a:r>
        </a:p>
      </xdr:txBody>
    </xdr:sp>
    <xdr:clientData/>
  </xdr:twoCellAnchor>
  <xdr:twoCellAnchor>
    <xdr:from>
      <xdr:col>2</xdr:col>
      <xdr:colOff>628650</xdr:colOff>
      <xdr:row>426</xdr:row>
      <xdr:rowOff>0</xdr:rowOff>
    </xdr:from>
    <xdr:to>
      <xdr:col>3</xdr:col>
      <xdr:colOff>323850</xdr:colOff>
      <xdr:row>426</xdr:row>
      <xdr:rowOff>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3019425" y="7747635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100%</a:t>
          </a:r>
        </a:p>
      </xdr:txBody>
    </xdr:sp>
    <xdr:clientData/>
  </xdr:twoCellAnchor>
  <xdr:twoCellAnchor>
    <xdr:from>
      <xdr:col>4</xdr:col>
      <xdr:colOff>771525</xdr:colOff>
      <xdr:row>426</xdr:row>
      <xdr:rowOff>0</xdr:rowOff>
    </xdr:from>
    <xdr:to>
      <xdr:col>5</xdr:col>
      <xdr:colOff>285750</xdr:colOff>
      <xdr:row>426</xdr:row>
      <xdr:rowOff>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5314950" y="774763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68%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3"/>
  <sheetViews>
    <sheetView tabSelected="1" view="pageBreakPreview" zoomScaleNormal="106" zoomScaleSheetLayoutView="100" zoomScalePageLayoutView="0" workbookViewId="0" topLeftCell="A1038">
      <selection activeCell="H1047" sqref="H1047"/>
    </sheetView>
  </sheetViews>
  <sheetFormatPr defaultColWidth="9.140625" defaultRowHeight="12.75"/>
  <cols>
    <col min="1" max="1" width="15.8515625" style="1" customWidth="1"/>
    <col min="2" max="2" width="20.00390625" style="1" customWidth="1"/>
    <col min="3" max="3" width="17.7109375" style="1" customWidth="1"/>
    <col min="4" max="4" width="14.57421875" style="1" customWidth="1"/>
    <col min="5" max="5" width="16.140625" style="1" customWidth="1"/>
    <col min="6" max="6" width="17.00390625" style="1" customWidth="1"/>
    <col min="7" max="7" width="13.421875" style="1" customWidth="1"/>
    <col min="8" max="8" width="15.57421875" style="1" customWidth="1"/>
    <col min="9" max="16384" width="9.140625" style="1" customWidth="1"/>
  </cols>
  <sheetData>
    <row r="1" spans="1:16" ht="14.25">
      <c r="A1" s="291" t="s">
        <v>0</v>
      </c>
      <c r="B1" s="292"/>
      <c r="C1" s="292"/>
      <c r="D1" s="292"/>
      <c r="E1" s="292"/>
      <c r="F1" s="292"/>
      <c r="G1" s="292"/>
      <c r="H1" s="293"/>
      <c r="P1" s="1" t="s">
        <v>261</v>
      </c>
    </row>
    <row r="2" spans="1:8" ht="14.25">
      <c r="A2" s="294" t="s">
        <v>1</v>
      </c>
      <c r="B2" s="295"/>
      <c r="C2" s="295"/>
      <c r="D2" s="295"/>
      <c r="E2" s="295"/>
      <c r="F2" s="295"/>
      <c r="G2" s="295"/>
      <c r="H2" s="296"/>
    </row>
    <row r="3" spans="1:8" ht="15.75">
      <c r="A3" s="297" t="s">
        <v>203</v>
      </c>
      <c r="B3" s="298"/>
      <c r="C3" s="298"/>
      <c r="D3" s="298"/>
      <c r="E3" s="298"/>
      <c r="F3" s="298"/>
      <c r="G3" s="298"/>
      <c r="H3" s="299"/>
    </row>
    <row r="4" spans="1:8" ht="5.25" customHeight="1">
      <c r="A4" s="2"/>
      <c r="B4" s="3"/>
      <c r="C4" s="3"/>
      <c r="D4" s="3"/>
      <c r="E4" s="3"/>
      <c r="F4" s="3"/>
      <c r="G4" s="4"/>
      <c r="H4" s="5"/>
    </row>
    <row r="5" spans="1:8" ht="15.75">
      <c r="A5" s="300" t="s">
        <v>259</v>
      </c>
      <c r="B5" s="301"/>
      <c r="C5" s="301"/>
      <c r="D5" s="301"/>
      <c r="E5" s="301"/>
      <c r="F5" s="301"/>
      <c r="G5" s="301"/>
      <c r="H5" s="302"/>
    </row>
    <row r="6" spans="1:6" ht="5.25" customHeight="1">
      <c r="A6" s="6"/>
      <c r="B6" s="6"/>
      <c r="C6" s="6"/>
      <c r="D6" s="6"/>
      <c r="E6" s="6"/>
      <c r="F6" s="6"/>
    </row>
    <row r="7" spans="1:8" ht="14.25">
      <c r="A7" s="303" t="s">
        <v>2</v>
      </c>
      <c r="B7" s="303"/>
      <c r="C7" s="303"/>
      <c r="D7" s="303"/>
      <c r="E7" s="303"/>
      <c r="F7" s="303"/>
      <c r="G7" s="303"/>
      <c r="H7" s="303"/>
    </row>
    <row r="8" ht="4.5" customHeight="1"/>
    <row r="9" spans="1:8" ht="14.25">
      <c r="A9" s="303" t="s">
        <v>219</v>
      </c>
      <c r="B9" s="303"/>
      <c r="C9" s="303"/>
      <c r="D9" s="303"/>
      <c r="E9" s="303"/>
      <c r="F9" s="303"/>
      <c r="G9" s="303"/>
      <c r="H9" s="303"/>
    </row>
    <row r="10" ht="6.75" customHeight="1"/>
    <row r="11" spans="1:8" ht="14.25">
      <c r="A11" s="7" t="s">
        <v>3</v>
      </c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2.75" customHeight="1">
      <c r="A13" s="289" t="s">
        <v>4</v>
      </c>
      <c r="B13" s="289"/>
      <c r="C13" s="8"/>
      <c r="D13" s="9"/>
      <c r="E13" s="9"/>
      <c r="F13" s="7"/>
      <c r="G13" s="7"/>
      <c r="H13" s="7"/>
    </row>
    <row r="14" spans="1:8" ht="6.75" customHeight="1">
      <c r="A14" s="10"/>
      <c r="B14" s="10"/>
      <c r="C14" s="8"/>
      <c r="D14" s="9"/>
      <c r="E14" s="9"/>
      <c r="F14" s="7"/>
      <c r="G14" s="7"/>
      <c r="H14" s="7"/>
    </row>
    <row r="15" spans="1:8" ht="66.75" customHeight="1">
      <c r="A15" s="11" t="s">
        <v>5</v>
      </c>
      <c r="B15" s="12" t="s">
        <v>220</v>
      </c>
      <c r="C15" s="12" t="s">
        <v>221</v>
      </c>
      <c r="D15" s="12" t="s">
        <v>6</v>
      </c>
      <c r="E15" s="11" t="s">
        <v>7</v>
      </c>
      <c r="F15" s="7"/>
      <c r="G15" s="7"/>
      <c r="H15" s="7"/>
    </row>
    <row r="16" spans="1:5" ht="14.25">
      <c r="A16" s="13" t="s">
        <v>8</v>
      </c>
      <c r="B16" s="14">
        <v>2425043</v>
      </c>
      <c r="C16" s="15">
        <v>2396278</v>
      </c>
      <c r="D16" s="16">
        <f>C16-B16</f>
        <v>-28765</v>
      </c>
      <c r="E16" s="17">
        <f>D16/B16</f>
        <v>-0.011861645339897066</v>
      </c>
    </row>
    <row r="17" spans="1:8" ht="14.25">
      <c r="A17" s="13" t="s">
        <v>9</v>
      </c>
      <c r="B17" s="14">
        <v>1932627</v>
      </c>
      <c r="C17" s="18">
        <v>1910338</v>
      </c>
      <c r="D17" s="16">
        <f>C17-B17</f>
        <v>-22289</v>
      </c>
      <c r="E17" s="17">
        <f>D17/B17</f>
        <v>-0.011533006627766247</v>
      </c>
      <c r="F17" s="7"/>
      <c r="G17" s="9"/>
      <c r="H17" s="9"/>
    </row>
    <row r="18" spans="1:8" ht="14.25">
      <c r="A18" s="13" t="s">
        <v>10</v>
      </c>
      <c r="B18" s="14">
        <v>5530</v>
      </c>
      <c r="C18" s="18">
        <v>5123</v>
      </c>
      <c r="D18" s="16">
        <f>C18-B18</f>
        <v>-407</v>
      </c>
      <c r="E18" s="17">
        <f>D18/B18</f>
        <v>-0.07359855334538878</v>
      </c>
      <c r="F18" s="7"/>
      <c r="G18" s="9"/>
      <c r="H18" s="9"/>
    </row>
    <row r="19" spans="1:7" ht="14.25">
      <c r="A19" s="13" t="s">
        <v>11</v>
      </c>
      <c r="B19" s="19">
        <f>SUM(B16:B18)</f>
        <v>4363200</v>
      </c>
      <c r="C19" s="19">
        <f>SUM(C16:C18)</f>
        <v>4311739</v>
      </c>
      <c r="D19" s="19">
        <f>C19-B19</f>
        <v>-51461</v>
      </c>
      <c r="E19" s="17">
        <f>D19/B19</f>
        <v>-0.011794325265859919</v>
      </c>
      <c r="G19" s="20"/>
    </row>
    <row r="20" spans="7:8" ht="13.5" customHeight="1">
      <c r="G20" s="21"/>
      <c r="H20" s="21"/>
    </row>
    <row r="21" spans="1:4" ht="15.75" customHeight="1">
      <c r="A21" s="289" t="s">
        <v>12</v>
      </c>
      <c r="B21" s="289"/>
      <c r="C21" s="289"/>
      <c r="D21" s="289"/>
    </row>
    <row r="22" spans="1:4" ht="13.5" customHeight="1">
      <c r="A22" s="22"/>
      <c r="B22" s="22"/>
      <c r="C22" s="22"/>
      <c r="D22" s="22"/>
    </row>
    <row r="23" spans="1:7" ht="15" customHeight="1">
      <c r="A23" s="23" t="s">
        <v>13</v>
      </c>
      <c r="B23" s="24">
        <v>210</v>
      </c>
      <c r="C23" s="24">
        <v>198</v>
      </c>
      <c r="D23" s="25">
        <f>C23-B23</f>
        <v>-12</v>
      </c>
      <c r="E23" s="17">
        <f>D23/B23</f>
        <v>-0.05714285714285714</v>
      </c>
      <c r="G23" s="1" t="s">
        <v>14</v>
      </c>
    </row>
    <row r="24" spans="1:7" ht="15" customHeight="1">
      <c r="A24" s="23" t="s">
        <v>15</v>
      </c>
      <c r="B24" s="24">
        <v>220</v>
      </c>
      <c r="C24" s="24">
        <v>209</v>
      </c>
      <c r="D24" s="25">
        <f>C24-B24</f>
        <v>-11</v>
      </c>
      <c r="E24" s="17">
        <f>D24/B24</f>
        <v>-0.05</v>
      </c>
      <c r="G24" s="1" t="s">
        <v>14</v>
      </c>
    </row>
    <row r="25" spans="1:7" ht="15" customHeight="1">
      <c r="A25" s="23" t="s">
        <v>10</v>
      </c>
      <c r="B25" s="24">
        <v>312</v>
      </c>
      <c r="C25" s="24">
        <v>302</v>
      </c>
      <c r="D25" s="25">
        <f>C25-B25</f>
        <v>-10</v>
      </c>
      <c r="E25" s="17">
        <f>D25/B25</f>
        <v>-0.03205128205128205</v>
      </c>
      <c r="G25" s="1" t="s">
        <v>14</v>
      </c>
    </row>
    <row r="26" spans="1:5" ht="15" customHeight="1">
      <c r="A26" s="289"/>
      <c r="B26" s="289"/>
      <c r="C26" s="289"/>
      <c r="D26" s="289"/>
      <c r="E26" s="26"/>
    </row>
    <row r="27" spans="1:5" ht="16.5" customHeight="1">
      <c r="A27" s="305" t="s">
        <v>222</v>
      </c>
      <c r="B27" s="305"/>
      <c r="C27" s="305"/>
      <c r="D27" s="305"/>
      <c r="E27" s="26"/>
    </row>
    <row r="28" spans="1:7" ht="57.75" customHeight="1">
      <c r="A28" s="12" t="s">
        <v>5</v>
      </c>
      <c r="B28" s="12" t="s">
        <v>16</v>
      </c>
      <c r="C28" s="12" t="s">
        <v>17</v>
      </c>
      <c r="D28" s="12" t="s">
        <v>18</v>
      </c>
      <c r="E28" s="27" t="s">
        <v>7</v>
      </c>
      <c r="G28" s="1" t="s">
        <v>14</v>
      </c>
    </row>
    <row r="29" spans="1:8" ht="14.25">
      <c r="A29" s="13" t="s">
        <v>13</v>
      </c>
      <c r="B29" s="24">
        <f>B16*B23</f>
        <v>509259030</v>
      </c>
      <c r="C29" s="28">
        <v>474463109</v>
      </c>
      <c r="D29" s="25">
        <f>C29-B29</f>
        <v>-34795921</v>
      </c>
      <c r="E29" s="17">
        <f>D29/B29</f>
        <v>-0.06832656654119613</v>
      </c>
      <c r="G29" s="1" t="s">
        <v>14</v>
      </c>
      <c r="H29" s="1" t="s">
        <v>14</v>
      </c>
    </row>
    <row r="30" spans="1:8" ht="14.25">
      <c r="A30" s="13" t="s">
        <v>19</v>
      </c>
      <c r="B30" s="24">
        <f>B17*B24</f>
        <v>425177940</v>
      </c>
      <c r="C30" s="24">
        <v>399260622</v>
      </c>
      <c r="D30" s="25">
        <f>C30-B30</f>
        <v>-25917318</v>
      </c>
      <c r="E30" s="17">
        <f>D30/B30</f>
        <v>-0.06095640333550701</v>
      </c>
      <c r="G30" s="1" t="s">
        <v>14</v>
      </c>
      <c r="H30" s="1" t="s">
        <v>14</v>
      </c>
    </row>
    <row r="31" spans="1:5" ht="14.25">
      <c r="A31" s="13" t="s">
        <v>10</v>
      </c>
      <c r="B31" s="24">
        <f>B18*B25</f>
        <v>1725360</v>
      </c>
      <c r="C31" s="24">
        <v>1547146</v>
      </c>
      <c r="D31" s="25">
        <f>C31-B31</f>
        <v>-178214</v>
      </c>
      <c r="E31" s="17">
        <f>D31/B31</f>
        <v>-0.10329090740483146</v>
      </c>
    </row>
    <row r="32" spans="1:7" ht="17.25" customHeight="1">
      <c r="A32" s="13" t="s">
        <v>11</v>
      </c>
      <c r="B32" s="24">
        <f>SUM(B29:B31)</f>
        <v>936162330</v>
      </c>
      <c r="C32" s="24">
        <f>SUM(C29:C31)</f>
        <v>875270877</v>
      </c>
      <c r="D32" s="25">
        <f>C32-B32</f>
        <v>-60891453</v>
      </c>
      <c r="E32" s="17">
        <f>D32/B32</f>
        <v>-0.06504369065993074</v>
      </c>
      <c r="G32" s="1" t="s">
        <v>14</v>
      </c>
    </row>
    <row r="33" spans="1:7" ht="14.25">
      <c r="A33" s="10"/>
      <c r="B33" s="10"/>
      <c r="C33" s="10"/>
      <c r="D33" s="10"/>
      <c r="E33" s="26"/>
      <c r="G33" s="1" t="s">
        <v>14</v>
      </c>
    </row>
    <row r="34" spans="1:8" ht="18" customHeight="1">
      <c r="A34" s="306" t="s">
        <v>20</v>
      </c>
      <c r="B34" s="306"/>
      <c r="C34" s="306"/>
      <c r="D34" s="29"/>
      <c r="E34" s="30"/>
      <c r="G34" s="21"/>
      <c r="H34" s="1" t="s">
        <v>14</v>
      </c>
    </row>
    <row r="35" spans="1:7" ht="18" customHeight="1">
      <c r="A35" s="289" t="s">
        <v>204</v>
      </c>
      <c r="B35" s="289"/>
      <c r="C35" s="289"/>
      <c r="D35" s="289"/>
      <c r="E35" s="289"/>
      <c r="F35" s="289"/>
      <c r="G35" s="289"/>
    </row>
    <row r="36" spans="1:7" ht="43.5" customHeight="1">
      <c r="A36" s="12" t="s">
        <v>21</v>
      </c>
      <c r="B36" s="12" t="s">
        <v>22</v>
      </c>
      <c r="C36" s="12" t="s">
        <v>23</v>
      </c>
      <c r="D36" s="12" t="s">
        <v>24</v>
      </c>
      <c r="E36" s="31" t="s">
        <v>25</v>
      </c>
      <c r="F36" s="12" t="s">
        <v>26</v>
      </c>
      <c r="G36" s="21"/>
    </row>
    <row r="37" spans="1:7" ht="12.75" customHeight="1">
      <c r="A37" s="12">
        <v>1</v>
      </c>
      <c r="B37" s="12">
        <v>2</v>
      </c>
      <c r="C37" s="12">
        <v>3</v>
      </c>
      <c r="D37" s="12">
        <v>4</v>
      </c>
      <c r="E37" s="12" t="s">
        <v>27</v>
      </c>
      <c r="F37" s="12">
        <v>6</v>
      </c>
      <c r="G37" s="21"/>
    </row>
    <row r="38" spans="1:7" ht="12.75" customHeight="1">
      <c r="A38" s="32">
        <v>1</v>
      </c>
      <c r="B38" s="33" t="s">
        <v>28</v>
      </c>
      <c r="C38" s="32">
        <v>385</v>
      </c>
      <c r="D38" s="32">
        <v>385</v>
      </c>
      <c r="E38" s="32">
        <f>C38-D38</f>
        <v>0</v>
      </c>
      <c r="F38" s="34">
        <f>E38/C38</f>
        <v>0</v>
      </c>
      <c r="G38" s="21"/>
    </row>
    <row r="39" spans="1:7" ht="12.75" customHeight="1">
      <c r="A39" s="32">
        <v>2</v>
      </c>
      <c r="B39" s="33" t="s">
        <v>29</v>
      </c>
      <c r="C39" s="32">
        <v>205</v>
      </c>
      <c r="D39" s="32">
        <v>205</v>
      </c>
      <c r="E39" s="32">
        <f aca="true" t="shared" si="0" ref="E39:E70">C39-D39</f>
        <v>0</v>
      </c>
      <c r="F39" s="34">
        <f aca="true" t="shared" si="1" ref="F39:F70">E39/C39</f>
        <v>0</v>
      </c>
      <c r="G39" s="21"/>
    </row>
    <row r="40" spans="1:7" ht="12.75" customHeight="1">
      <c r="A40" s="32">
        <v>3</v>
      </c>
      <c r="B40" s="33" t="s">
        <v>30</v>
      </c>
      <c r="C40" s="32">
        <v>773</v>
      </c>
      <c r="D40" s="32">
        <v>773</v>
      </c>
      <c r="E40" s="32">
        <f t="shared" si="0"/>
        <v>0</v>
      </c>
      <c r="F40" s="34">
        <f t="shared" si="1"/>
        <v>0</v>
      </c>
      <c r="G40" s="21"/>
    </row>
    <row r="41" spans="1:7" ht="12.75" customHeight="1">
      <c r="A41" s="32">
        <v>4</v>
      </c>
      <c r="B41" s="33" t="s">
        <v>31</v>
      </c>
      <c r="C41" s="32">
        <v>967</v>
      </c>
      <c r="D41" s="32">
        <v>967</v>
      </c>
      <c r="E41" s="32">
        <f t="shared" si="0"/>
        <v>0</v>
      </c>
      <c r="F41" s="34">
        <f t="shared" si="1"/>
        <v>0</v>
      </c>
      <c r="G41" s="21"/>
    </row>
    <row r="42" spans="1:7" ht="12.75" customHeight="1">
      <c r="A42" s="32">
        <v>5</v>
      </c>
      <c r="B42" s="33" t="s">
        <v>32</v>
      </c>
      <c r="C42" s="32">
        <v>849</v>
      </c>
      <c r="D42" s="32">
        <v>849</v>
      </c>
      <c r="E42" s="32">
        <f t="shared" si="0"/>
        <v>0</v>
      </c>
      <c r="F42" s="34">
        <f t="shared" si="1"/>
        <v>0</v>
      </c>
      <c r="G42" s="21"/>
    </row>
    <row r="43" spans="1:7" ht="12.75" customHeight="1">
      <c r="A43" s="32">
        <v>6</v>
      </c>
      <c r="B43" s="33" t="s">
        <v>33</v>
      </c>
      <c r="C43" s="32">
        <v>1032</v>
      </c>
      <c r="D43" s="32">
        <v>1032</v>
      </c>
      <c r="E43" s="32">
        <f t="shared" si="0"/>
        <v>0</v>
      </c>
      <c r="F43" s="34">
        <f t="shared" si="1"/>
        <v>0</v>
      </c>
      <c r="G43" s="21"/>
    </row>
    <row r="44" spans="1:7" ht="12.75" customHeight="1">
      <c r="A44" s="32">
        <v>7</v>
      </c>
      <c r="B44" s="33" t="s">
        <v>34</v>
      </c>
      <c r="C44" s="32">
        <v>821</v>
      </c>
      <c r="D44" s="32">
        <v>821</v>
      </c>
      <c r="E44" s="32">
        <f t="shared" si="0"/>
        <v>0</v>
      </c>
      <c r="F44" s="34">
        <f t="shared" si="1"/>
        <v>0</v>
      </c>
      <c r="G44" s="21"/>
    </row>
    <row r="45" spans="1:7" ht="12.75" customHeight="1">
      <c r="A45" s="32">
        <v>8</v>
      </c>
      <c r="B45" s="33" t="s">
        <v>35</v>
      </c>
      <c r="C45" s="32">
        <v>886</v>
      </c>
      <c r="D45" s="32">
        <v>886</v>
      </c>
      <c r="E45" s="32">
        <f t="shared" si="0"/>
        <v>0</v>
      </c>
      <c r="F45" s="34">
        <f t="shared" si="1"/>
        <v>0</v>
      </c>
      <c r="G45" s="21"/>
    </row>
    <row r="46" spans="1:7" ht="12.75" customHeight="1">
      <c r="A46" s="32">
        <v>9</v>
      </c>
      <c r="B46" s="33" t="s">
        <v>36</v>
      </c>
      <c r="C46" s="32">
        <v>273</v>
      </c>
      <c r="D46" s="32">
        <v>273</v>
      </c>
      <c r="E46" s="32">
        <f t="shared" si="0"/>
        <v>0</v>
      </c>
      <c r="F46" s="34">
        <f t="shared" si="1"/>
        <v>0</v>
      </c>
      <c r="G46" s="21"/>
    </row>
    <row r="47" spans="1:7" ht="12.75" customHeight="1">
      <c r="A47" s="32">
        <v>10</v>
      </c>
      <c r="B47" s="33" t="s">
        <v>37</v>
      </c>
      <c r="C47" s="32">
        <v>491</v>
      </c>
      <c r="D47" s="32">
        <v>491</v>
      </c>
      <c r="E47" s="32">
        <f t="shared" si="0"/>
        <v>0</v>
      </c>
      <c r="F47" s="34">
        <f t="shared" si="1"/>
        <v>0</v>
      </c>
      <c r="G47" s="21"/>
    </row>
    <row r="48" spans="1:7" ht="12.75" customHeight="1">
      <c r="A48" s="32">
        <v>11</v>
      </c>
      <c r="B48" s="33" t="s">
        <v>38</v>
      </c>
      <c r="C48" s="32">
        <v>1161</v>
      </c>
      <c r="D48" s="32">
        <v>1161</v>
      </c>
      <c r="E48" s="32">
        <f t="shared" si="0"/>
        <v>0</v>
      </c>
      <c r="F48" s="34">
        <f t="shared" si="1"/>
        <v>0</v>
      </c>
      <c r="G48" s="21"/>
    </row>
    <row r="49" spans="1:7" ht="12.75" customHeight="1">
      <c r="A49" s="32">
        <v>12</v>
      </c>
      <c r="B49" s="33" t="s">
        <v>39</v>
      </c>
      <c r="C49" s="32">
        <v>854</v>
      </c>
      <c r="D49" s="32">
        <v>854</v>
      </c>
      <c r="E49" s="32">
        <f t="shared" si="0"/>
        <v>0</v>
      </c>
      <c r="F49" s="34">
        <f t="shared" si="1"/>
        <v>0</v>
      </c>
      <c r="G49" s="21"/>
    </row>
    <row r="50" spans="1:7" ht="12.75" customHeight="1">
      <c r="A50" s="32">
        <v>13</v>
      </c>
      <c r="B50" s="33" t="s">
        <v>40</v>
      </c>
      <c r="C50" s="32">
        <v>720</v>
      </c>
      <c r="D50" s="32">
        <v>720</v>
      </c>
      <c r="E50" s="32">
        <f t="shared" si="0"/>
        <v>0</v>
      </c>
      <c r="F50" s="34">
        <f t="shared" si="1"/>
        <v>0</v>
      </c>
      <c r="G50" s="21"/>
    </row>
    <row r="51" spans="1:7" ht="12.75" customHeight="1">
      <c r="A51" s="32">
        <v>14</v>
      </c>
      <c r="B51" s="33" t="s">
        <v>41</v>
      </c>
      <c r="C51" s="32">
        <v>687</v>
      </c>
      <c r="D51" s="32">
        <v>687</v>
      </c>
      <c r="E51" s="32">
        <f t="shared" si="0"/>
        <v>0</v>
      </c>
      <c r="F51" s="34">
        <f t="shared" si="1"/>
        <v>0</v>
      </c>
      <c r="G51" s="21"/>
    </row>
    <row r="52" spans="1:7" ht="12.75" customHeight="1">
      <c r="A52" s="32">
        <v>15</v>
      </c>
      <c r="B52" s="33" t="s">
        <v>42</v>
      </c>
      <c r="C52" s="32">
        <v>294</v>
      </c>
      <c r="D52" s="32">
        <v>294</v>
      </c>
      <c r="E52" s="32">
        <f t="shared" si="0"/>
        <v>0</v>
      </c>
      <c r="F52" s="34">
        <f t="shared" si="1"/>
        <v>0</v>
      </c>
      <c r="G52" s="21"/>
    </row>
    <row r="53" spans="1:7" ht="12.75" customHeight="1">
      <c r="A53" s="32">
        <v>16</v>
      </c>
      <c r="B53" s="33" t="s">
        <v>43</v>
      </c>
      <c r="C53" s="32">
        <v>222</v>
      </c>
      <c r="D53" s="32">
        <v>222</v>
      </c>
      <c r="E53" s="32">
        <f t="shared" si="0"/>
        <v>0</v>
      </c>
      <c r="F53" s="34">
        <f t="shared" si="1"/>
        <v>0</v>
      </c>
      <c r="G53" s="21"/>
    </row>
    <row r="54" spans="1:7" ht="12.75" customHeight="1">
      <c r="A54" s="32">
        <v>17</v>
      </c>
      <c r="B54" s="33" t="s">
        <v>44</v>
      </c>
      <c r="C54" s="32">
        <v>1097</v>
      </c>
      <c r="D54" s="32">
        <v>1097</v>
      </c>
      <c r="E54" s="32">
        <f t="shared" si="0"/>
        <v>0</v>
      </c>
      <c r="F54" s="34">
        <f t="shared" si="1"/>
        <v>0</v>
      </c>
      <c r="G54" s="21"/>
    </row>
    <row r="55" spans="1:7" ht="12.75" customHeight="1">
      <c r="A55" s="32">
        <v>18</v>
      </c>
      <c r="B55" s="33" t="s">
        <v>45</v>
      </c>
      <c r="C55" s="32">
        <v>850</v>
      </c>
      <c r="D55" s="32">
        <v>850</v>
      </c>
      <c r="E55" s="32">
        <f t="shared" si="0"/>
        <v>0</v>
      </c>
      <c r="F55" s="34">
        <f t="shared" si="1"/>
        <v>0</v>
      </c>
      <c r="G55" s="21"/>
    </row>
    <row r="56" spans="1:7" ht="12.75" customHeight="1">
      <c r="A56" s="32">
        <v>19</v>
      </c>
      <c r="B56" s="33" t="s">
        <v>46</v>
      </c>
      <c r="C56" s="32">
        <v>1157</v>
      </c>
      <c r="D56" s="32">
        <v>1157</v>
      </c>
      <c r="E56" s="32">
        <f t="shared" si="0"/>
        <v>0</v>
      </c>
      <c r="F56" s="34">
        <f t="shared" si="1"/>
        <v>0</v>
      </c>
      <c r="G56" s="21"/>
    </row>
    <row r="57" spans="1:7" ht="12.75" customHeight="1">
      <c r="A57" s="32">
        <v>20</v>
      </c>
      <c r="B57" s="33" t="s">
        <v>47</v>
      </c>
      <c r="C57" s="32">
        <v>790</v>
      </c>
      <c r="D57" s="32">
        <v>790</v>
      </c>
      <c r="E57" s="32">
        <f t="shared" si="0"/>
        <v>0</v>
      </c>
      <c r="F57" s="34">
        <f t="shared" si="1"/>
        <v>0</v>
      </c>
      <c r="G57" s="21"/>
    </row>
    <row r="58" spans="1:7" ht="12.75" customHeight="1">
      <c r="A58" s="32">
        <v>21</v>
      </c>
      <c r="B58" s="33" t="s">
        <v>48</v>
      </c>
      <c r="C58" s="32">
        <v>1053</v>
      </c>
      <c r="D58" s="32">
        <v>1053</v>
      </c>
      <c r="E58" s="32">
        <f t="shared" si="0"/>
        <v>0</v>
      </c>
      <c r="F58" s="34">
        <f t="shared" si="1"/>
        <v>0</v>
      </c>
      <c r="G58" s="21"/>
    </row>
    <row r="59" spans="1:7" ht="12.75" customHeight="1">
      <c r="A59" s="32">
        <v>22</v>
      </c>
      <c r="B59" s="33" t="s">
        <v>49</v>
      </c>
      <c r="C59" s="32">
        <v>408</v>
      </c>
      <c r="D59" s="32">
        <v>408</v>
      </c>
      <c r="E59" s="32">
        <f t="shared" si="0"/>
        <v>0</v>
      </c>
      <c r="F59" s="34">
        <f t="shared" si="1"/>
        <v>0</v>
      </c>
      <c r="G59" s="21"/>
    </row>
    <row r="60" spans="1:7" ht="12.75" customHeight="1">
      <c r="A60" s="32">
        <v>23</v>
      </c>
      <c r="B60" s="33" t="s">
        <v>50</v>
      </c>
      <c r="C60" s="32">
        <v>969</v>
      </c>
      <c r="D60" s="32">
        <v>969</v>
      </c>
      <c r="E60" s="32">
        <f t="shared" si="0"/>
        <v>0</v>
      </c>
      <c r="F60" s="34">
        <f t="shared" si="1"/>
        <v>0</v>
      </c>
      <c r="G60" s="21"/>
    </row>
    <row r="61" spans="1:7" ht="12.75" customHeight="1">
      <c r="A61" s="32">
        <v>24</v>
      </c>
      <c r="B61" s="33" t="s">
        <v>51</v>
      </c>
      <c r="C61" s="32">
        <v>950</v>
      </c>
      <c r="D61" s="32">
        <v>950</v>
      </c>
      <c r="E61" s="32">
        <f t="shared" si="0"/>
        <v>0</v>
      </c>
      <c r="F61" s="34">
        <f t="shared" si="1"/>
        <v>0</v>
      </c>
      <c r="G61" s="21"/>
    </row>
    <row r="62" spans="1:7" ht="12.75" customHeight="1">
      <c r="A62" s="32">
        <v>25</v>
      </c>
      <c r="B62" s="33" t="s">
        <v>52</v>
      </c>
      <c r="C62" s="32">
        <v>582</v>
      </c>
      <c r="D62" s="32">
        <v>582</v>
      </c>
      <c r="E62" s="32">
        <f t="shared" si="0"/>
        <v>0</v>
      </c>
      <c r="F62" s="34">
        <f t="shared" si="1"/>
        <v>0</v>
      </c>
      <c r="G62" s="21"/>
    </row>
    <row r="63" spans="1:7" ht="12.75" customHeight="1">
      <c r="A63" s="32">
        <v>26</v>
      </c>
      <c r="B63" s="33" t="s">
        <v>53</v>
      </c>
      <c r="C63" s="32">
        <v>1357</v>
      </c>
      <c r="D63" s="32">
        <v>1357</v>
      </c>
      <c r="E63" s="32">
        <f t="shared" si="0"/>
        <v>0</v>
      </c>
      <c r="F63" s="34">
        <f t="shared" si="1"/>
        <v>0</v>
      </c>
      <c r="G63" s="21"/>
    </row>
    <row r="64" spans="1:7" ht="12.75" customHeight="1">
      <c r="A64" s="32">
        <v>27</v>
      </c>
      <c r="B64" s="33" t="s">
        <v>54</v>
      </c>
      <c r="C64" s="32">
        <v>911</v>
      </c>
      <c r="D64" s="32">
        <v>911</v>
      </c>
      <c r="E64" s="32">
        <f t="shared" si="0"/>
        <v>0</v>
      </c>
      <c r="F64" s="34">
        <f t="shared" si="1"/>
        <v>0</v>
      </c>
      <c r="G64" s="21"/>
    </row>
    <row r="65" spans="1:7" ht="12.75" customHeight="1">
      <c r="A65" s="32">
        <v>28</v>
      </c>
      <c r="B65" s="33" t="s">
        <v>55</v>
      </c>
      <c r="C65" s="32">
        <v>1289</v>
      </c>
      <c r="D65" s="32">
        <v>1289</v>
      </c>
      <c r="E65" s="32">
        <f t="shared" si="0"/>
        <v>0</v>
      </c>
      <c r="F65" s="34">
        <f t="shared" si="1"/>
        <v>0</v>
      </c>
      <c r="G65" s="21"/>
    </row>
    <row r="66" spans="1:7" ht="12.75" customHeight="1">
      <c r="A66" s="32">
        <v>29</v>
      </c>
      <c r="B66" s="33" t="s">
        <v>56</v>
      </c>
      <c r="C66" s="32">
        <v>1001</v>
      </c>
      <c r="D66" s="32">
        <v>1001</v>
      </c>
      <c r="E66" s="32">
        <f t="shared" si="0"/>
        <v>0</v>
      </c>
      <c r="F66" s="34">
        <f t="shared" si="1"/>
        <v>0</v>
      </c>
      <c r="G66" s="21"/>
    </row>
    <row r="67" spans="1:7" ht="12.75" customHeight="1">
      <c r="A67" s="32">
        <v>30</v>
      </c>
      <c r="B67" s="33" t="s">
        <v>57</v>
      </c>
      <c r="C67" s="32">
        <v>1513</v>
      </c>
      <c r="D67" s="32">
        <v>1513</v>
      </c>
      <c r="E67" s="32">
        <f t="shared" si="0"/>
        <v>0</v>
      </c>
      <c r="F67" s="34">
        <f t="shared" si="1"/>
        <v>0</v>
      </c>
      <c r="G67" s="21"/>
    </row>
    <row r="68" spans="1:7" ht="12.75" customHeight="1">
      <c r="A68" s="32">
        <v>31</v>
      </c>
      <c r="B68" s="33" t="s">
        <v>58</v>
      </c>
      <c r="C68" s="32">
        <v>1546</v>
      </c>
      <c r="D68" s="32">
        <v>1546</v>
      </c>
      <c r="E68" s="32">
        <f t="shared" si="0"/>
        <v>0</v>
      </c>
      <c r="F68" s="34">
        <f t="shared" si="1"/>
        <v>0</v>
      </c>
      <c r="G68" s="21"/>
    </row>
    <row r="69" spans="1:7" ht="12.75" customHeight="1">
      <c r="A69" s="32">
        <v>32</v>
      </c>
      <c r="B69" s="33" t="s">
        <v>59</v>
      </c>
      <c r="C69" s="32">
        <v>991</v>
      </c>
      <c r="D69" s="32">
        <v>991</v>
      </c>
      <c r="E69" s="32">
        <f t="shared" si="0"/>
        <v>0</v>
      </c>
      <c r="F69" s="34">
        <f t="shared" si="1"/>
        <v>0</v>
      </c>
      <c r="G69" s="21"/>
    </row>
    <row r="70" spans="1:7" ht="17.25" customHeight="1">
      <c r="A70" s="35"/>
      <c r="B70" s="36" t="s">
        <v>60</v>
      </c>
      <c r="C70" s="37">
        <v>27084</v>
      </c>
      <c r="D70" s="37">
        <v>27084</v>
      </c>
      <c r="E70" s="32">
        <f t="shared" si="0"/>
        <v>0</v>
      </c>
      <c r="F70" s="39">
        <f t="shared" si="1"/>
        <v>0</v>
      </c>
      <c r="G70" s="21"/>
    </row>
    <row r="71" spans="1:7" ht="12.75" customHeight="1">
      <c r="A71" s="40"/>
      <c r="B71" s="41"/>
      <c r="C71" s="42"/>
      <c r="D71" s="42"/>
      <c r="E71" s="42"/>
      <c r="F71" s="43"/>
      <c r="G71" s="21"/>
    </row>
    <row r="72" spans="1:8" ht="12.75" customHeight="1">
      <c r="A72" s="289" t="s">
        <v>205</v>
      </c>
      <c r="B72" s="289"/>
      <c r="C72" s="289"/>
      <c r="D72" s="289"/>
      <c r="E72" s="289"/>
      <c r="F72" s="289"/>
      <c r="G72" s="289"/>
      <c r="H72" s="289"/>
    </row>
    <row r="73" spans="1:7" ht="45.75" customHeight="1">
      <c r="A73" s="12" t="s">
        <v>21</v>
      </c>
      <c r="B73" s="12" t="s">
        <v>22</v>
      </c>
      <c r="C73" s="12" t="s">
        <v>23</v>
      </c>
      <c r="D73" s="12" t="s">
        <v>24</v>
      </c>
      <c r="E73" s="31" t="s">
        <v>25</v>
      </c>
      <c r="F73" s="12" t="s">
        <v>26</v>
      </c>
      <c r="G73" s="21"/>
    </row>
    <row r="74" spans="1:7" ht="12.75" customHeight="1">
      <c r="A74" s="12">
        <v>1</v>
      </c>
      <c r="B74" s="12">
        <v>2</v>
      </c>
      <c r="C74" s="12">
        <v>3</v>
      </c>
      <c r="D74" s="12">
        <v>4</v>
      </c>
      <c r="E74" s="12" t="s">
        <v>27</v>
      </c>
      <c r="F74" s="12">
        <v>6</v>
      </c>
      <c r="G74" s="21"/>
    </row>
    <row r="75" spans="1:7" ht="12.75" customHeight="1">
      <c r="A75" s="32">
        <v>1</v>
      </c>
      <c r="B75" s="33" t="s">
        <v>28</v>
      </c>
      <c r="C75" s="32">
        <v>133</v>
      </c>
      <c r="D75" s="32">
        <v>133</v>
      </c>
      <c r="E75" s="32">
        <f>C75-D75</f>
        <v>0</v>
      </c>
      <c r="F75" s="34">
        <f>E75/C75</f>
        <v>0</v>
      </c>
      <c r="G75" s="21"/>
    </row>
    <row r="76" spans="1:7" ht="12.75" customHeight="1">
      <c r="A76" s="32">
        <v>2</v>
      </c>
      <c r="B76" s="33" t="s">
        <v>29</v>
      </c>
      <c r="C76" s="32">
        <v>226</v>
      </c>
      <c r="D76" s="32">
        <v>226</v>
      </c>
      <c r="E76" s="32">
        <f aca="true" t="shared" si="2" ref="E76:E107">C76-D76</f>
        <v>0</v>
      </c>
      <c r="F76" s="34">
        <f aca="true" t="shared" si="3" ref="F76:F107">E76/C76</f>
        <v>0</v>
      </c>
      <c r="G76" s="21"/>
    </row>
    <row r="77" spans="1:7" ht="12.75" customHeight="1">
      <c r="A77" s="32">
        <v>3</v>
      </c>
      <c r="B77" s="33" t="s">
        <v>30</v>
      </c>
      <c r="C77" s="32">
        <v>244</v>
      </c>
      <c r="D77" s="32">
        <v>244</v>
      </c>
      <c r="E77" s="32">
        <f t="shared" si="2"/>
        <v>0</v>
      </c>
      <c r="F77" s="34">
        <f t="shared" si="3"/>
        <v>0</v>
      </c>
      <c r="G77" s="21"/>
    </row>
    <row r="78" spans="1:7" ht="12.75" customHeight="1">
      <c r="A78" s="32">
        <v>4</v>
      </c>
      <c r="B78" s="33" t="s">
        <v>31</v>
      </c>
      <c r="C78" s="32">
        <v>263</v>
      </c>
      <c r="D78" s="32">
        <v>263</v>
      </c>
      <c r="E78" s="32">
        <f t="shared" si="2"/>
        <v>0</v>
      </c>
      <c r="F78" s="34">
        <f t="shared" si="3"/>
        <v>0</v>
      </c>
      <c r="G78" s="21"/>
    </row>
    <row r="79" spans="1:7" ht="12.75" customHeight="1">
      <c r="A79" s="32">
        <v>5</v>
      </c>
      <c r="B79" s="33" t="s">
        <v>32</v>
      </c>
      <c r="C79" s="32">
        <v>230</v>
      </c>
      <c r="D79" s="32">
        <v>230</v>
      </c>
      <c r="E79" s="32">
        <f t="shared" si="2"/>
        <v>0</v>
      </c>
      <c r="F79" s="34">
        <f t="shared" si="3"/>
        <v>0</v>
      </c>
      <c r="G79" s="21"/>
    </row>
    <row r="80" spans="1:7" ht="12.75" customHeight="1">
      <c r="A80" s="32">
        <v>6</v>
      </c>
      <c r="B80" s="33" t="s">
        <v>33</v>
      </c>
      <c r="C80" s="32">
        <v>216</v>
      </c>
      <c r="D80" s="32">
        <v>216</v>
      </c>
      <c r="E80" s="32">
        <f t="shared" si="2"/>
        <v>0</v>
      </c>
      <c r="F80" s="34">
        <f t="shared" si="3"/>
        <v>0</v>
      </c>
      <c r="G80" s="21"/>
    </row>
    <row r="81" spans="1:7" ht="12.75" customHeight="1">
      <c r="A81" s="32">
        <v>7</v>
      </c>
      <c r="B81" s="33" t="s">
        <v>34</v>
      </c>
      <c r="C81" s="32">
        <v>213</v>
      </c>
      <c r="D81" s="32">
        <v>213</v>
      </c>
      <c r="E81" s="32">
        <f t="shared" si="2"/>
        <v>0</v>
      </c>
      <c r="F81" s="34">
        <f t="shared" si="3"/>
        <v>0</v>
      </c>
      <c r="G81" s="21"/>
    </row>
    <row r="82" spans="1:7" ht="12.75" customHeight="1">
      <c r="A82" s="32">
        <v>8</v>
      </c>
      <c r="B82" s="33" t="s">
        <v>35</v>
      </c>
      <c r="C82" s="32">
        <v>284</v>
      </c>
      <c r="D82" s="32">
        <v>284</v>
      </c>
      <c r="E82" s="32">
        <f t="shared" si="2"/>
        <v>0</v>
      </c>
      <c r="F82" s="34">
        <f t="shared" si="3"/>
        <v>0</v>
      </c>
      <c r="G82" s="21"/>
    </row>
    <row r="83" spans="1:7" ht="12.75" customHeight="1">
      <c r="A83" s="32">
        <v>9</v>
      </c>
      <c r="B83" s="33" t="s">
        <v>36</v>
      </c>
      <c r="C83" s="32">
        <v>258</v>
      </c>
      <c r="D83" s="32">
        <v>258</v>
      </c>
      <c r="E83" s="32">
        <f t="shared" si="2"/>
        <v>0</v>
      </c>
      <c r="F83" s="34">
        <f t="shared" si="3"/>
        <v>0</v>
      </c>
      <c r="G83" s="21"/>
    </row>
    <row r="84" spans="1:7" ht="12.75" customHeight="1">
      <c r="A84" s="32">
        <v>10</v>
      </c>
      <c r="B84" s="33" t="s">
        <v>37</v>
      </c>
      <c r="C84" s="32">
        <v>125</v>
      </c>
      <c r="D84" s="32">
        <v>125</v>
      </c>
      <c r="E84" s="32">
        <f t="shared" si="2"/>
        <v>0</v>
      </c>
      <c r="F84" s="34">
        <f t="shared" si="3"/>
        <v>0</v>
      </c>
      <c r="G84" s="21"/>
    </row>
    <row r="85" spans="1:7" ht="12.75" customHeight="1">
      <c r="A85" s="32">
        <v>11</v>
      </c>
      <c r="B85" s="33" t="s">
        <v>38</v>
      </c>
      <c r="C85" s="32">
        <v>279</v>
      </c>
      <c r="D85" s="32">
        <v>279</v>
      </c>
      <c r="E85" s="32">
        <f t="shared" si="2"/>
        <v>0</v>
      </c>
      <c r="F85" s="34">
        <f t="shared" si="3"/>
        <v>0</v>
      </c>
      <c r="G85" s="21"/>
    </row>
    <row r="86" spans="1:7" ht="12.75" customHeight="1">
      <c r="A86" s="32">
        <v>12</v>
      </c>
      <c r="B86" s="33" t="s">
        <v>39</v>
      </c>
      <c r="C86" s="32">
        <v>290</v>
      </c>
      <c r="D86" s="32">
        <v>290</v>
      </c>
      <c r="E86" s="32">
        <f t="shared" si="2"/>
        <v>0</v>
      </c>
      <c r="F86" s="34">
        <f t="shared" si="3"/>
        <v>0</v>
      </c>
      <c r="G86" s="21"/>
    </row>
    <row r="87" spans="1:7" ht="12.75" customHeight="1">
      <c r="A87" s="32">
        <v>13</v>
      </c>
      <c r="B87" s="33" t="s">
        <v>40</v>
      </c>
      <c r="C87" s="32">
        <v>171</v>
      </c>
      <c r="D87" s="32">
        <v>171</v>
      </c>
      <c r="E87" s="32">
        <f t="shared" si="2"/>
        <v>0</v>
      </c>
      <c r="F87" s="34">
        <f t="shared" si="3"/>
        <v>0</v>
      </c>
      <c r="G87" s="21"/>
    </row>
    <row r="88" spans="1:7" ht="12.75" customHeight="1">
      <c r="A88" s="32">
        <v>14</v>
      </c>
      <c r="B88" s="33" t="s">
        <v>41</v>
      </c>
      <c r="C88" s="32">
        <v>138</v>
      </c>
      <c r="D88" s="32">
        <v>138</v>
      </c>
      <c r="E88" s="32">
        <f t="shared" si="2"/>
        <v>0</v>
      </c>
      <c r="F88" s="34">
        <f t="shared" si="3"/>
        <v>0</v>
      </c>
      <c r="G88" s="21"/>
    </row>
    <row r="89" spans="1:8" ht="12.75" customHeight="1">
      <c r="A89" s="32">
        <v>15</v>
      </c>
      <c r="B89" s="33" t="s">
        <v>42</v>
      </c>
      <c r="C89" s="32">
        <v>115</v>
      </c>
      <c r="D89" s="32">
        <v>115</v>
      </c>
      <c r="E89" s="32">
        <f t="shared" si="2"/>
        <v>0</v>
      </c>
      <c r="F89" s="34">
        <f t="shared" si="3"/>
        <v>0</v>
      </c>
      <c r="G89" s="21"/>
      <c r="H89" s="1" t="s">
        <v>14</v>
      </c>
    </row>
    <row r="90" spans="1:7" ht="12.75" customHeight="1">
      <c r="A90" s="32">
        <v>16</v>
      </c>
      <c r="B90" s="33" t="s">
        <v>43</v>
      </c>
      <c r="C90" s="32">
        <v>93</v>
      </c>
      <c r="D90" s="32">
        <v>93</v>
      </c>
      <c r="E90" s="32">
        <f t="shared" si="2"/>
        <v>0</v>
      </c>
      <c r="F90" s="34">
        <f t="shared" si="3"/>
        <v>0</v>
      </c>
      <c r="G90" s="21"/>
    </row>
    <row r="91" spans="1:7" ht="12.75" customHeight="1">
      <c r="A91" s="32">
        <v>17</v>
      </c>
      <c r="B91" s="33" t="s">
        <v>44</v>
      </c>
      <c r="C91" s="32">
        <v>242</v>
      </c>
      <c r="D91" s="32">
        <v>242</v>
      </c>
      <c r="E91" s="32">
        <f t="shared" si="2"/>
        <v>0</v>
      </c>
      <c r="F91" s="34">
        <f t="shared" si="3"/>
        <v>0</v>
      </c>
      <c r="G91" s="21"/>
    </row>
    <row r="92" spans="1:7" ht="12.75" customHeight="1">
      <c r="A92" s="32">
        <v>18</v>
      </c>
      <c r="B92" s="33" t="s">
        <v>45</v>
      </c>
      <c r="C92" s="32">
        <v>169</v>
      </c>
      <c r="D92" s="32">
        <v>169</v>
      </c>
      <c r="E92" s="32">
        <f t="shared" si="2"/>
        <v>0</v>
      </c>
      <c r="F92" s="34">
        <f t="shared" si="3"/>
        <v>0</v>
      </c>
      <c r="G92" s="21"/>
    </row>
    <row r="93" spans="1:7" ht="12.75" customHeight="1">
      <c r="A93" s="32">
        <v>19</v>
      </c>
      <c r="B93" s="33" t="s">
        <v>46</v>
      </c>
      <c r="C93" s="32">
        <v>308</v>
      </c>
      <c r="D93" s="32">
        <v>308</v>
      </c>
      <c r="E93" s="32">
        <f t="shared" si="2"/>
        <v>0</v>
      </c>
      <c r="F93" s="34">
        <f t="shared" si="3"/>
        <v>0</v>
      </c>
      <c r="G93" s="21"/>
    </row>
    <row r="94" spans="1:7" ht="12.75" customHeight="1">
      <c r="A94" s="32">
        <v>20</v>
      </c>
      <c r="B94" s="33" t="s">
        <v>47</v>
      </c>
      <c r="C94" s="32">
        <v>183</v>
      </c>
      <c r="D94" s="32">
        <v>183</v>
      </c>
      <c r="E94" s="32">
        <f t="shared" si="2"/>
        <v>0</v>
      </c>
      <c r="F94" s="34">
        <f t="shared" si="3"/>
        <v>0</v>
      </c>
      <c r="G94" s="21"/>
    </row>
    <row r="95" spans="1:7" ht="12.75" customHeight="1">
      <c r="A95" s="32">
        <v>21</v>
      </c>
      <c r="B95" s="33" t="s">
        <v>48</v>
      </c>
      <c r="C95" s="32">
        <v>261</v>
      </c>
      <c r="D95" s="32">
        <v>261</v>
      </c>
      <c r="E95" s="32">
        <f t="shared" si="2"/>
        <v>0</v>
      </c>
      <c r="F95" s="34">
        <f t="shared" si="3"/>
        <v>0</v>
      </c>
      <c r="G95" s="21"/>
    </row>
    <row r="96" spans="1:7" ht="12.75" customHeight="1">
      <c r="A96" s="32">
        <v>22</v>
      </c>
      <c r="B96" s="33" t="s">
        <v>49</v>
      </c>
      <c r="C96" s="32">
        <v>125</v>
      </c>
      <c r="D96" s="32">
        <v>125</v>
      </c>
      <c r="E96" s="32">
        <f t="shared" si="2"/>
        <v>0</v>
      </c>
      <c r="F96" s="34">
        <f t="shared" si="3"/>
        <v>0</v>
      </c>
      <c r="G96" s="21"/>
    </row>
    <row r="97" spans="1:7" ht="12.75" customHeight="1">
      <c r="A97" s="32">
        <v>23</v>
      </c>
      <c r="B97" s="33" t="s">
        <v>50</v>
      </c>
      <c r="C97" s="32">
        <v>254</v>
      </c>
      <c r="D97" s="32">
        <v>254</v>
      </c>
      <c r="E97" s="32">
        <f t="shared" si="2"/>
        <v>0</v>
      </c>
      <c r="F97" s="34">
        <f t="shared" si="3"/>
        <v>0</v>
      </c>
      <c r="G97" s="21"/>
    </row>
    <row r="98" spans="1:7" ht="12.75" customHeight="1">
      <c r="A98" s="32">
        <v>24</v>
      </c>
      <c r="B98" s="33" t="s">
        <v>51</v>
      </c>
      <c r="C98" s="32">
        <v>297</v>
      </c>
      <c r="D98" s="32">
        <v>297</v>
      </c>
      <c r="E98" s="32">
        <f t="shared" si="2"/>
        <v>0</v>
      </c>
      <c r="F98" s="34">
        <f t="shared" si="3"/>
        <v>0</v>
      </c>
      <c r="G98" s="21"/>
    </row>
    <row r="99" spans="1:7" ht="12.75" customHeight="1">
      <c r="A99" s="32">
        <v>25</v>
      </c>
      <c r="B99" s="33" t="s">
        <v>52</v>
      </c>
      <c r="C99" s="32">
        <v>157</v>
      </c>
      <c r="D99" s="32">
        <v>157</v>
      </c>
      <c r="E99" s="32">
        <f t="shared" si="2"/>
        <v>0</v>
      </c>
      <c r="F99" s="34">
        <f t="shared" si="3"/>
        <v>0</v>
      </c>
      <c r="G99" s="21"/>
    </row>
    <row r="100" spans="1:7" ht="12.75" customHeight="1">
      <c r="A100" s="32">
        <v>26</v>
      </c>
      <c r="B100" s="33" t="s">
        <v>53</v>
      </c>
      <c r="C100" s="32">
        <v>230</v>
      </c>
      <c r="D100" s="32">
        <v>230</v>
      </c>
      <c r="E100" s="32">
        <f t="shared" si="2"/>
        <v>0</v>
      </c>
      <c r="F100" s="34">
        <f t="shared" si="3"/>
        <v>0</v>
      </c>
      <c r="G100" s="21"/>
    </row>
    <row r="101" spans="1:7" ht="12.75" customHeight="1">
      <c r="A101" s="32">
        <v>27</v>
      </c>
      <c r="B101" s="33" t="s">
        <v>54</v>
      </c>
      <c r="C101" s="32">
        <v>171</v>
      </c>
      <c r="D101" s="32">
        <v>171</v>
      </c>
      <c r="E101" s="32">
        <f t="shared" si="2"/>
        <v>0</v>
      </c>
      <c r="F101" s="34">
        <f t="shared" si="3"/>
        <v>0</v>
      </c>
      <c r="G101" s="21"/>
    </row>
    <row r="102" spans="1:7" ht="12.75" customHeight="1">
      <c r="A102" s="32">
        <v>28</v>
      </c>
      <c r="B102" s="33" t="s">
        <v>55</v>
      </c>
      <c r="C102" s="32">
        <v>312</v>
      </c>
      <c r="D102" s="32">
        <v>312</v>
      </c>
      <c r="E102" s="32">
        <f t="shared" si="2"/>
        <v>0</v>
      </c>
      <c r="F102" s="34">
        <f t="shared" si="3"/>
        <v>0</v>
      </c>
      <c r="G102" s="21"/>
    </row>
    <row r="103" spans="1:7" ht="12.75" customHeight="1">
      <c r="A103" s="32">
        <v>29</v>
      </c>
      <c r="B103" s="33" t="s">
        <v>56</v>
      </c>
      <c r="C103" s="32">
        <v>175</v>
      </c>
      <c r="D103" s="32">
        <v>175</v>
      </c>
      <c r="E103" s="32">
        <f t="shared" si="2"/>
        <v>0</v>
      </c>
      <c r="F103" s="34">
        <f t="shared" si="3"/>
        <v>0</v>
      </c>
      <c r="G103" s="21"/>
    </row>
    <row r="104" spans="1:7" ht="12.75" customHeight="1">
      <c r="A104" s="32">
        <v>30</v>
      </c>
      <c r="B104" s="33" t="s">
        <v>57</v>
      </c>
      <c r="C104" s="32">
        <v>357</v>
      </c>
      <c r="D104" s="32">
        <v>357</v>
      </c>
      <c r="E104" s="32">
        <f t="shared" si="2"/>
        <v>0</v>
      </c>
      <c r="F104" s="34">
        <f t="shared" si="3"/>
        <v>0</v>
      </c>
      <c r="G104" s="21"/>
    </row>
    <row r="105" spans="1:7" ht="12.75" customHeight="1">
      <c r="A105" s="32">
        <v>31</v>
      </c>
      <c r="B105" s="33" t="s">
        <v>58</v>
      </c>
      <c r="C105" s="32">
        <v>408</v>
      </c>
      <c r="D105" s="32">
        <v>408</v>
      </c>
      <c r="E105" s="32">
        <f t="shared" si="2"/>
        <v>0</v>
      </c>
      <c r="F105" s="34">
        <f t="shared" si="3"/>
        <v>0</v>
      </c>
      <c r="G105" s="21"/>
    </row>
    <row r="106" spans="1:7" ht="12.75" customHeight="1">
      <c r="A106" s="32">
        <v>32</v>
      </c>
      <c r="B106" s="33" t="s">
        <v>59</v>
      </c>
      <c r="C106" s="32">
        <v>267</v>
      </c>
      <c r="D106" s="32">
        <v>267</v>
      </c>
      <c r="E106" s="32">
        <f t="shared" si="2"/>
        <v>0</v>
      </c>
      <c r="F106" s="34">
        <f t="shared" si="3"/>
        <v>0</v>
      </c>
      <c r="G106" s="21"/>
    </row>
    <row r="107" spans="1:7" ht="12.75" customHeight="1">
      <c r="A107" s="35"/>
      <c r="B107" s="36" t="s">
        <v>60</v>
      </c>
      <c r="C107" s="38">
        <v>7194</v>
      </c>
      <c r="D107" s="38">
        <v>7194</v>
      </c>
      <c r="E107" s="38">
        <f t="shared" si="2"/>
        <v>0</v>
      </c>
      <c r="F107" s="39">
        <f t="shared" si="3"/>
        <v>0</v>
      </c>
      <c r="G107" s="21"/>
    </row>
    <row r="108" spans="1:7" ht="12.75" customHeight="1">
      <c r="A108" s="44"/>
      <c r="B108" s="45"/>
      <c r="C108" s="42"/>
      <c r="D108" s="42"/>
      <c r="E108" s="46"/>
      <c r="F108" s="47"/>
      <c r="G108" s="21"/>
    </row>
    <row r="109" spans="1:7" ht="12.75" customHeight="1">
      <c r="A109" s="44"/>
      <c r="B109" s="45"/>
      <c r="C109" s="42"/>
      <c r="D109" s="42"/>
      <c r="E109" s="46"/>
      <c r="F109" s="47"/>
      <c r="G109" s="21"/>
    </row>
    <row r="110" spans="1:8" ht="12.75" customHeight="1">
      <c r="A110" s="289" t="s">
        <v>206</v>
      </c>
      <c r="B110" s="289"/>
      <c r="C110" s="289"/>
      <c r="D110" s="289"/>
      <c r="E110" s="289"/>
      <c r="F110" s="289"/>
      <c r="G110" s="289"/>
      <c r="H110" s="289"/>
    </row>
    <row r="111" spans="1:7" ht="45.75" customHeight="1">
      <c r="A111" s="12" t="s">
        <v>21</v>
      </c>
      <c r="B111" s="12" t="s">
        <v>22</v>
      </c>
      <c r="C111" s="12" t="s">
        <v>23</v>
      </c>
      <c r="D111" s="12" t="s">
        <v>24</v>
      </c>
      <c r="E111" s="31" t="s">
        <v>25</v>
      </c>
      <c r="F111" s="12" t="s">
        <v>26</v>
      </c>
      <c r="G111" s="21"/>
    </row>
    <row r="112" spans="1:7" ht="15" customHeight="1">
      <c r="A112" s="12">
        <v>1</v>
      </c>
      <c r="B112" s="12">
        <v>2</v>
      </c>
      <c r="C112" s="12">
        <v>3</v>
      </c>
      <c r="D112" s="12">
        <v>4</v>
      </c>
      <c r="E112" s="12" t="s">
        <v>27</v>
      </c>
      <c r="F112" s="12">
        <v>6</v>
      </c>
      <c r="G112" s="21"/>
    </row>
    <row r="113" spans="1:7" ht="12.75" customHeight="1">
      <c r="A113" s="48">
        <v>1</v>
      </c>
      <c r="B113" s="33" t="s">
        <v>28</v>
      </c>
      <c r="C113" s="48">
        <v>124</v>
      </c>
      <c r="D113" s="48">
        <v>124</v>
      </c>
      <c r="E113" s="32">
        <f>C113-D113</f>
        <v>0</v>
      </c>
      <c r="F113" s="49">
        <f>E113/C113</f>
        <v>0</v>
      </c>
      <c r="G113" s="21"/>
    </row>
    <row r="114" spans="1:7" ht="12.75" customHeight="1">
      <c r="A114" s="48">
        <v>2</v>
      </c>
      <c r="B114" s="33" t="s">
        <v>29</v>
      </c>
      <c r="C114" s="48">
        <v>175</v>
      </c>
      <c r="D114" s="48">
        <v>175</v>
      </c>
      <c r="E114" s="32">
        <f aca="true" t="shared" si="4" ref="E114:E145">C114-D114</f>
        <v>0</v>
      </c>
      <c r="F114" s="49">
        <f aca="true" t="shared" si="5" ref="F114:F129">E114/C114</f>
        <v>0</v>
      </c>
      <c r="G114" s="21"/>
    </row>
    <row r="115" spans="1:7" ht="12.75" customHeight="1">
      <c r="A115" s="48">
        <v>3</v>
      </c>
      <c r="B115" s="33" t="s">
        <v>30</v>
      </c>
      <c r="C115" s="48">
        <v>266</v>
      </c>
      <c r="D115" s="48">
        <v>266</v>
      </c>
      <c r="E115" s="32">
        <f t="shared" si="4"/>
        <v>0</v>
      </c>
      <c r="F115" s="49">
        <f t="shared" si="5"/>
        <v>0</v>
      </c>
      <c r="G115" s="21"/>
    </row>
    <row r="116" spans="1:7" ht="12.75" customHeight="1">
      <c r="A116" s="48">
        <v>4</v>
      </c>
      <c r="B116" s="33" t="s">
        <v>31</v>
      </c>
      <c r="C116" s="48">
        <v>355</v>
      </c>
      <c r="D116" s="48">
        <v>355</v>
      </c>
      <c r="E116" s="32">
        <f t="shared" si="4"/>
        <v>0</v>
      </c>
      <c r="F116" s="49">
        <f t="shared" si="5"/>
        <v>0</v>
      </c>
      <c r="G116" s="21"/>
    </row>
    <row r="117" spans="1:7" ht="12.75" customHeight="1">
      <c r="A117" s="48">
        <v>5</v>
      </c>
      <c r="B117" s="33" t="s">
        <v>32</v>
      </c>
      <c r="C117" s="48">
        <v>310</v>
      </c>
      <c r="D117" s="48">
        <v>310</v>
      </c>
      <c r="E117" s="32">
        <f t="shared" si="4"/>
        <v>0</v>
      </c>
      <c r="F117" s="49">
        <f t="shared" si="5"/>
        <v>0</v>
      </c>
      <c r="G117" s="21"/>
    </row>
    <row r="118" spans="1:7" ht="12.75" customHeight="1">
      <c r="A118" s="48">
        <v>6</v>
      </c>
      <c r="B118" s="33" t="s">
        <v>33</v>
      </c>
      <c r="C118" s="48">
        <v>272</v>
      </c>
      <c r="D118" s="48">
        <v>272</v>
      </c>
      <c r="E118" s="32">
        <f t="shared" si="4"/>
        <v>0</v>
      </c>
      <c r="F118" s="49">
        <f t="shared" si="5"/>
        <v>0</v>
      </c>
      <c r="G118" s="21"/>
    </row>
    <row r="119" spans="1:7" ht="12.75" customHeight="1">
      <c r="A119" s="48">
        <v>7</v>
      </c>
      <c r="B119" s="33" t="s">
        <v>34</v>
      </c>
      <c r="C119" s="48">
        <v>293</v>
      </c>
      <c r="D119" s="48">
        <v>293</v>
      </c>
      <c r="E119" s="32">
        <f t="shared" si="4"/>
        <v>0</v>
      </c>
      <c r="F119" s="49">
        <f t="shared" si="5"/>
        <v>0</v>
      </c>
      <c r="G119" s="21"/>
    </row>
    <row r="120" spans="1:7" ht="12.75" customHeight="1">
      <c r="A120" s="48">
        <v>8</v>
      </c>
      <c r="B120" s="33" t="s">
        <v>35</v>
      </c>
      <c r="C120" s="48">
        <v>395</v>
      </c>
      <c r="D120" s="48">
        <v>395</v>
      </c>
      <c r="E120" s="32">
        <f t="shared" si="4"/>
        <v>0</v>
      </c>
      <c r="F120" s="49">
        <f t="shared" si="5"/>
        <v>0</v>
      </c>
      <c r="G120" s="21"/>
    </row>
    <row r="121" spans="1:7" ht="12.75" customHeight="1">
      <c r="A121" s="48">
        <v>9</v>
      </c>
      <c r="B121" s="33" t="s">
        <v>36</v>
      </c>
      <c r="C121" s="48">
        <v>134</v>
      </c>
      <c r="D121" s="48">
        <v>134</v>
      </c>
      <c r="E121" s="32">
        <f t="shared" si="4"/>
        <v>0</v>
      </c>
      <c r="F121" s="49">
        <f t="shared" si="5"/>
        <v>0</v>
      </c>
      <c r="G121" s="21"/>
    </row>
    <row r="122" spans="1:7" ht="12.75" customHeight="1">
      <c r="A122" s="48">
        <v>10</v>
      </c>
      <c r="B122" s="33" t="s">
        <v>37</v>
      </c>
      <c r="C122" s="48">
        <v>174</v>
      </c>
      <c r="D122" s="48">
        <v>174</v>
      </c>
      <c r="E122" s="32">
        <f t="shared" si="4"/>
        <v>0</v>
      </c>
      <c r="F122" s="49">
        <f t="shared" si="5"/>
        <v>0</v>
      </c>
      <c r="G122" s="21"/>
    </row>
    <row r="123" spans="1:7" ht="12.75" customHeight="1">
      <c r="A123" s="48">
        <v>11</v>
      </c>
      <c r="B123" s="33" t="s">
        <v>38</v>
      </c>
      <c r="C123" s="48">
        <v>297</v>
      </c>
      <c r="D123" s="48">
        <v>297</v>
      </c>
      <c r="E123" s="32">
        <f t="shared" si="4"/>
        <v>0</v>
      </c>
      <c r="F123" s="49">
        <f t="shared" si="5"/>
        <v>0</v>
      </c>
      <c r="G123" s="21"/>
    </row>
    <row r="124" spans="1:7" ht="12.75" customHeight="1">
      <c r="A124" s="48">
        <v>12</v>
      </c>
      <c r="B124" s="33" t="s">
        <v>39</v>
      </c>
      <c r="C124" s="48">
        <v>302</v>
      </c>
      <c r="D124" s="48">
        <v>302</v>
      </c>
      <c r="E124" s="32">
        <f t="shared" si="4"/>
        <v>0</v>
      </c>
      <c r="F124" s="49">
        <f t="shared" si="5"/>
        <v>0</v>
      </c>
      <c r="G124" s="21"/>
    </row>
    <row r="125" spans="1:7" ht="12.75" customHeight="1">
      <c r="A125" s="48">
        <v>13</v>
      </c>
      <c r="B125" s="33" t="s">
        <v>40</v>
      </c>
      <c r="C125" s="48">
        <v>280</v>
      </c>
      <c r="D125" s="48">
        <v>280</v>
      </c>
      <c r="E125" s="32">
        <f t="shared" si="4"/>
        <v>0</v>
      </c>
      <c r="F125" s="49">
        <f t="shared" si="5"/>
        <v>0</v>
      </c>
      <c r="G125" s="21"/>
    </row>
    <row r="126" spans="1:7" ht="12.75" customHeight="1">
      <c r="A126" s="48">
        <v>14</v>
      </c>
      <c r="B126" s="33" t="s">
        <v>41</v>
      </c>
      <c r="C126" s="48">
        <v>175</v>
      </c>
      <c r="D126" s="48">
        <v>175</v>
      </c>
      <c r="E126" s="32">
        <f t="shared" si="4"/>
        <v>0</v>
      </c>
      <c r="F126" s="49">
        <f t="shared" si="5"/>
        <v>0</v>
      </c>
      <c r="G126" s="21"/>
    </row>
    <row r="127" spans="1:7" ht="12.75" customHeight="1">
      <c r="A127" s="48">
        <v>15</v>
      </c>
      <c r="B127" s="33" t="s">
        <v>42</v>
      </c>
      <c r="C127" s="48">
        <v>92</v>
      </c>
      <c r="D127" s="48">
        <v>92</v>
      </c>
      <c r="E127" s="32">
        <f t="shared" si="4"/>
        <v>0</v>
      </c>
      <c r="F127" s="49">
        <f t="shared" si="5"/>
        <v>0</v>
      </c>
      <c r="G127" s="21"/>
    </row>
    <row r="128" spans="1:7" ht="12.75" customHeight="1">
      <c r="A128" s="48">
        <v>16</v>
      </c>
      <c r="B128" s="33" t="s">
        <v>43</v>
      </c>
      <c r="C128" s="48">
        <v>77</v>
      </c>
      <c r="D128" s="48">
        <v>77</v>
      </c>
      <c r="E128" s="32">
        <f t="shared" si="4"/>
        <v>0</v>
      </c>
      <c r="F128" s="49">
        <f t="shared" si="5"/>
        <v>0</v>
      </c>
      <c r="G128" s="21"/>
    </row>
    <row r="129" spans="1:7" ht="12.75" customHeight="1">
      <c r="A129" s="48">
        <v>17</v>
      </c>
      <c r="B129" s="33" t="s">
        <v>44</v>
      </c>
      <c r="C129" s="48">
        <v>319</v>
      </c>
      <c r="D129" s="48">
        <v>319</v>
      </c>
      <c r="E129" s="32">
        <f t="shared" si="4"/>
        <v>0</v>
      </c>
      <c r="F129" s="49">
        <f t="shared" si="5"/>
        <v>0</v>
      </c>
      <c r="G129" s="21"/>
    </row>
    <row r="130" spans="1:7" ht="12.75" customHeight="1">
      <c r="A130" s="48">
        <v>18</v>
      </c>
      <c r="B130" s="33" t="s">
        <v>45</v>
      </c>
      <c r="C130" s="48">
        <v>205</v>
      </c>
      <c r="D130" s="48">
        <v>205</v>
      </c>
      <c r="E130" s="32">
        <f t="shared" si="4"/>
        <v>0</v>
      </c>
      <c r="F130" s="49">
        <f>E130/C130</f>
        <v>0</v>
      </c>
      <c r="G130" s="21"/>
    </row>
    <row r="131" spans="1:7" ht="12.75" customHeight="1">
      <c r="A131" s="48">
        <v>19</v>
      </c>
      <c r="B131" s="33" t="s">
        <v>46</v>
      </c>
      <c r="C131" s="32">
        <v>369</v>
      </c>
      <c r="D131" s="32">
        <v>369</v>
      </c>
      <c r="E131" s="32">
        <f t="shared" si="4"/>
        <v>0</v>
      </c>
      <c r="F131" s="34">
        <f>E131/C131</f>
        <v>0</v>
      </c>
      <c r="G131" s="21"/>
    </row>
    <row r="132" spans="1:8" ht="12.75" customHeight="1">
      <c r="A132" s="48">
        <v>20</v>
      </c>
      <c r="B132" s="33" t="s">
        <v>47</v>
      </c>
      <c r="C132" s="32">
        <v>319</v>
      </c>
      <c r="D132" s="32">
        <v>319</v>
      </c>
      <c r="E132" s="32">
        <f t="shared" si="4"/>
        <v>0</v>
      </c>
      <c r="F132" s="34">
        <f>E132/C132</f>
        <v>0</v>
      </c>
      <c r="G132" s="21"/>
      <c r="H132" s="1" t="s">
        <v>14</v>
      </c>
    </row>
    <row r="133" spans="1:8" ht="12.75" customHeight="1">
      <c r="A133" s="48">
        <v>21</v>
      </c>
      <c r="B133" s="33" t="s">
        <v>48</v>
      </c>
      <c r="C133" s="32">
        <v>289</v>
      </c>
      <c r="D133" s="32">
        <v>289</v>
      </c>
      <c r="E133" s="32">
        <f t="shared" si="4"/>
        <v>0</v>
      </c>
      <c r="F133" s="49">
        <f>E133/C133</f>
        <v>0</v>
      </c>
      <c r="G133" s="21"/>
      <c r="H133" s="1" t="s">
        <v>14</v>
      </c>
    </row>
    <row r="134" spans="1:7" ht="12.75" customHeight="1">
      <c r="A134" s="48">
        <v>22</v>
      </c>
      <c r="B134" s="33" t="s">
        <v>49</v>
      </c>
      <c r="C134" s="32">
        <v>179</v>
      </c>
      <c r="D134" s="32">
        <v>179</v>
      </c>
      <c r="E134" s="32">
        <f t="shared" si="4"/>
        <v>0</v>
      </c>
      <c r="F134" s="34">
        <f aca="true" t="shared" si="6" ref="F134:F144">E134/C134</f>
        <v>0</v>
      </c>
      <c r="G134" s="21"/>
    </row>
    <row r="135" spans="1:7" ht="12.75" customHeight="1">
      <c r="A135" s="48">
        <v>23</v>
      </c>
      <c r="B135" s="33" t="s">
        <v>50</v>
      </c>
      <c r="C135" s="32">
        <v>351</v>
      </c>
      <c r="D135" s="32">
        <v>351</v>
      </c>
      <c r="E135" s="32">
        <f t="shared" si="4"/>
        <v>0</v>
      </c>
      <c r="F135" s="34">
        <f t="shared" si="6"/>
        <v>0</v>
      </c>
      <c r="G135" s="21"/>
    </row>
    <row r="136" spans="1:7" ht="12.75" customHeight="1">
      <c r="A136" s="48">
        <v>24</v>
      </c>
      <c r="B136" s="33" t="s">
        <v>51</v>
      </c>
      <c r="C136" s="32">
        <v>271</v>
      </c>
      <c r="D136" s="32">
        <v>271</v>
      </c>
      <c r="E136" s="32">
        <f t="shared" si="4"/>
        <v>0</v>
      </c>
      <c r="F136" s="49">
        <f t="shared" si="6"/>
        <v>0</v>
      </c>
      <c r="G136" s="21"/>
    </row>
    <row r="137" spans="1:7" ht="12.75" customHeight="1">
      <c r="A137" s="48">
        <v>25</v>
      </c>
      <c r="B137" s="33" t="s">
        <v>52</v>
      </c>
      <c r="C137" s="32">
        <v>245</v>
      </c>
      <c r="D137" s="32">
        <v>245</v>
      </c>
      <c r="E137" s="32">
        <f t="shared" si="4"/>
        <v>0</v>
      </c>
      <c r="F137" s="34">
        <f t="shared" si="6"/>
        <v>0</v>
      </c>
      <c r="G137" s="21"/>
    </row>
    <row r="138" spans="1:7" ht="12.75" customHeight="1">
      <c r="A138" s="48">
        <v>26</v>
      </c>
      <c r="B138" s="33" t="s">
        <v>53</v>
      </c>
      <c r="C138" s="32">
        <v>481</v>
      </c>
      <c r="D138" s="32">
        <v>481</v>
      </c>
      <c r="E138" s="32">
        <f t="shared" si="4"/>
        <v>0</v>
      </c>
      <c r="F138" s="34">
        <f t="shared" si="6"/>
        <v>0</v>
      </c>
      <c r="G138" s="21"/>
    </row>
    <row r="139" spans="1:7" ht="12.75" customHeight="1">
      <c r="A139" s="48">
        <v>27</v>
      </c>
      <c r="B139" s="33" t="s">
        <v>54</v>
      </c>
      <c r="C139" s="32">
        <v>270</v>
      </c>
      <c r="D139" s="32">
        <v>270</v>
      </c>
      <c r="E139" s="32">
        <f t="shared" si="4"/>
        <v>0</v>
      </c>
      <c r="F139" s="49">
        <f t="shared" si="6"/>
        <v>0</v>
      </c>
      <c r="G139" s="21"/>
    </row>
    <row r="140" spans="1:7" ht="12.75" customHeight="1">
      <c r="A140" s="48">
        <v>28</v>
      </c>
      <c r="B140" s="33" t="s">
        <v>55</v>
      </c>
      <c r="C140" s="32">
        <v>406</v>
      </c>
      <c r="D140" s="32">
        <v>406</v>
      </c>
      <c r="E140" s="32">
        <f t="shared" si="4"/>
        <v>0</v>
      </c>
      <c r="F140" s="34">
        <f t="shared" si="6"/>
        <v>0</v>
      </c>
      <c r="G140" s="21"/>
    </row>
    <row r="141" spans="1:7" ht="12.75" customHeight="1">
      <c r="A141" s="48">
        <v>29</v>
      </c>
      <c r="B141" s="33" t="s">
        <v>56</v>
      </c>
      <c r="C141" s="32">
        <v>321</v>
      </c>
      <c r="D141" s="32">
        <v>321</v>
      </c>
      <c r="E141" s="32">
        <f t="shared" si="4"/>
        <v>0</v>
      </c>
      <c r="F141" s="34">
        <f t="shared" si="6"/>
        <v>0</v>
      </c>
      <c r="G141" s="21"/>
    </row>
    <row r="142" spans="1:7" ht="12.75" customHeight="1">
      <c r="A142" s="48">
        <v>30</v>
      </c>
      <c r="B142" s="33" t="s">
        <v>57</v>
      </c>
      <c r="C142" s="32">
        <v>532</v>
      </c>
      <c r="D142" s="32">
        <v>532</v>
      </c>
      <c r="E142" s="32">
        <f t="shared" si="4"/>
        <v>0</v>
      </c>
      <c r="F142" s="49">
        <f t="shared" si="6"/>
        <v>0</v>
      </c>
      <c r="G142" s="21"/>
    </row>
    <row r="143" spans="1:7" ht="12.75" customHeight="1">
      <c r="A143" s="48">
        <v>31</v>
      </c>
      <c r="B143" s="33" t="s">
        <v>58</v>
      </c>
      <c r="C143" s="32">
        <v>469</v>
      </c>
      <c r="D143" s="32">
        <v>469</v>
      </c>
      <c r="E143" s="32">
        <f t="shared" si="4"/>
        <v>0</v>
      </c>
      <c r="F143" s="34">
        <f t="shared" si="6"/>
        <v>0</v>
      </c>
      <c r="G143" s="21"/>
    </row>
    <row r="144" spans="1:8" ht="12.75" customHeight="1">
      <c r="A144" s="48">
        <v>32</v>
      </c>
      <c r="B144" s="33" t="s">
        <v>59</v>
      </c>
      <c r="C144" s="32">
        <v>221</v>
      </c>
      <c r="D144" s="32">
        <v>221</v>
      </c>
      <c r="E144" s="32">
        <f t="shared" si="4"/>
        <v>0</v>
      </c>
      <c r="F144" s="34">
        <f t="shared" si="6"/>
        <v>0</v>
      </c>
      <c r="G144" s="21"/>
      <c r="H144" s="1" t="s">
        <v>14</v>
      </c>
    </row>
    <row r="145" spans="1:9" ht="17.25" customHeight="1">
      <c r="A145" s="50"/>
      <c r="B145" s="51" t="s">
        <v>60</v>
      </c>
      <c r="C145" s="37">
        <v>8968</v>
      </c>
      <c r="D145" s="37">
        <v>8968</v>
      </c>
      <c r="E145" s="38">
        <f t="shared" si="4"/>
        <v>0</v>
      </c>
      <c r="F145" s="52">
        <f>E145/C145</f>
        <v>0</v>
      </c>
      <c r="G145" s="21"/>
      <c r="I145" s="1">
        <f>D145+D107</f>
        <v>16162</v>
      </c>
    </row>
    <row r="146" spans="1:7" ht="12.75" customHeight="1">
      <c r="A146" s="44"/>
      <c r="B146" s="45"/>
      <c r="C146" s="42"/>
      <c r="D146" s="42"/>
      <c r="E146" s="46"/>
      <c r="F146" s="47"/>
      <c r="G146" s="21"/>
    </row>
    <row r="147" spans="1:7" ht="12.75" customHeight="1">
      <c r="A147" s="44"/>
      <c r="B147" s="45"/>
      <c r="C147" s="42"/>
      <c r="D147" s="42"/>
      <c r="E147" s="46"/>
      <c r="F147" s="47"/>
      <c r="G147" s="21"/>
    </row>
    <row r="148" spans="1:7" ht="12.75" customHeight="1">
      <c r="A148" s="309" t="s">
        <v>207</v>
      </c>
      <c r="B148" s="309"/>
      <c r="C148" s="309"/>
      <c r="D148" s="309"/>
      <c r="E148" s="309"/>
      <c r="F148" s="309"/>
      <c r="G148" s="309"/>
    </row>
    <row r="149" spans="1:7" ht="64.5" customHeight="1">
      <c r="A149" s="12" t="s">
        <v>21</v>
      </c>
      <c r="B149" s="12" t="s">
        <v>22</v>
      </c>
      <c r="C149" s="12" t="s">
        <v>239</v>
      </c>
      <c r="D149" s="53" t="s">
        <v>61</v>
      </c>
      <c r="E149" s="31" t="s">
        <v>6</v>
      </c>
      <c r="F149" s="12" t="s">
        <v>62</v>
      </c>
      <c r="G149" s="21"/>
    </row>
    <row r="150" spans="1:7" ht="12.75" customHeight="1">
      <c r="A150" s="12">
        <v>1</v>
      </c>
      <c r="B150" s="12">
        <v>2</v>
      </c>
      <c r="C150" s="12">
        <v>3</v>
      </c>
      <c r="D150" s="12">
        <v>4</v>
      </c>
      <c r="E150" s="12" t="s">
        <v>63</v>
      </c>
      <c r="F150" s="12">
        <v>6</v>
      </c>
      <c r="G150" s="21"/>
    </row>
    <row r="151" spans="1:8" ht="12.75" customHeight="1">
      <c r="A151" s="32">
        <v>1</v>
      </c>
      <c r="B151" s="33" t="s">
        <v>28</v>
      </c>
      <c r="C151" s="32">
        <v>39888</v>
      </c>
      <c r="D151" s="54">
        <v>36456.055555555555</v>
      </c>
      <c r="E151" s="54">
        <f>D151-C151</f>
        <v>-3431.9444444444453</v>
      </c>
      <c r="F151" s="34">
        <f aca="true" t="shared" si="7" ref="F151:F183">E151/C151</f>
        <v>-0.08603952177207294</v>
      </c>
      <c r="G151" s="55"/>
      <c r="H151" s="56"/>
    </row>
    <row r="152" spans="1:8" ht="12.75" customHeight="1">
      <c r="A152" s="32">
        <v>2</v>
      </c>
      <c r="B152" s="33" t="s">
        <v>29</v>
      </c>
      <c r="C152" s="32">
        <v>70200</v>
      </c>
      <c r="D152" s="54">
        <v>53368.17676767677</v>
      </c>
      <c r="E152" s="54">
        <f aca="true" t="shared" si="8" ref="E152:E183">D152-C152</f>
        <v>-16831.82323232323</v>
      </c>
      <c r="F152" s="34">
        <f t="shared" si="7"/>
        <v>-0.23976956171400612</v>
      </c>
      <c r="G152" s="55"/>
      <c r="H152" s="56"/>
    </row>
    <row r="153" spans="1:8" ht="12.75" customHeight="1">
      <c r="A153" s="32">
        <v>3</v>
      </c>
      <c r="B153" s="33" t="s">
        <v>30</v>
      </c>
      <c r="C153" s="32">
        <v>88817</v>
      </c>
      <c r="D153" s="54">
        <v>74827.17171717172</v>
      </c>
      <c r="E153" s="54">
        <f t="shared" si="8"/>
        <v>-13989.828282828283</v>
      </c>
      <c r="F153" s="34">
        <f t="shared" si="7"/>
        <v>-0.15751295678561855</v>
      </c>
      <c r="G153" s="55"/>
      <c r="H153" s="56"/>
    </row>
    <row r="154" spans="1:8" ht="12.75" customHeight="1">
      <c r="A154" s="32">
        <v>4</v>
      </c>
      <c r="B154" s="33" t="s">
        <v>31</v>
      </c>
      <c r="C154" s="32">
        <v>91949</v>
      </c>
      <c r="D154" s="54">
        <v>82120.98484848485</v>
      </c>
      <c r="E154" s="54">
        <f t="shared" si="8"/>
        <v>-9828.015151515152</v>
      </c>
      <c r="F154" s="34">
        <f t="shared" si="7"/>
        <v>-0.10688550339335014</v>
      </c>
      <c r="G154" s="55"/>
      <c r="H154" s="56"/>
    </row>
    <row r="155" spans="1:8" ht="12.75" customHeight="1">
      <c r="A155" s="32">
        <v>5</v>
      </c>
      <c r="B155" s="33" t="s">
        <v>32</v>
      </c>
      <c r="C155" s="32">
        <v>61026</v>
      </c>
      <c r="D155" s="54">
        <v>56612.48484848485</v>
      </c>
      <c r="E155" s="54">
        <f t="shared" si="8"/>
        <v>-4413.515151515152</v>
      </c>
      <c r="F155" s="34">
        <f t="shared" si="7"/>
        <v>-0.07232188168182663</v>
      </c>
      <c r="G155" s="55"/>
      <c r="H155" s="56"/>
    </row>
    <row r="156" spans="1:8" ht="12.75" customHeight="1">
      <c r="A156" s="32">
        <v>6</v>
      </c>
      <c r="B156" s="33" t="s">
        <v>33</v>
      </c>
      <c r="C156" s="32">
        <v>107092</v>
      </c>
      <c r="D156" s="54">
        <v>93455.73737373737</v>
      </c>
      <c r="E156" s="54">
        <f t="shared" si="8"/>
        <v>-13636.262626262629</v>
      </c>
      <c r="F156" s="34">
        <f t="shared" si="7"/>
        <v>-0.12733222487452497</v>
      </c>
      <c r="G156" s="55"/>
      <c r="H156" s="56"/>
    </row>
    <row r="157" spans="1:8" ht="12.75" customHeight="1">
      <c r="A157" s="32">
        <v>7</v>
      </c>
      <c r="B157" s="33" t="s">
        <v>34</v>
      </c>
      <c r="C157" s="32">
        <v>77181</v>
      </c>
      <c r="D157" s="54">
        <v>64595.21717171717</v>
      </c>
      <c r="E157" s="54">
        <f t="shared" si="8"/>
        <v>-12585.782828282827</v>
      </c>
      <c r="F157" s="34">
        <f t="shared" si="7"/>
        <v>-0.16306840839433057</v>
      </c>
      <c r="G157" s="55"/>
      <c r="H157" s="56"/>
    </row>
    <row r="158" spans="1:8" ht="12.75" customHeight="1">
      <c r="A158" s="32">
        <v>8</v>
      </c>
      <c r="B158" s="33" t="s">
        <v>35</v>
      </c>
      <c r="C158" s="32">
        <v>118267</v>
      </c>
      <c r="D158" s="54">
        <v>93183.98484848485</v>
      </c>
      <c r="E158" s="54">
        <f t="shared" si="8"/>
        <v>-25083.015151515152</v>
      </c>
      <c r="F158" s="34">
        <f t="shared" si="7"/>
        <v>-0.2120880309090038</v>
      </c>
      <c r="G158" s="55"/>
      <c r="H158" s="56"/>
    </row>
    <row r="159" spans="1:8" ht="12.75" customHeight="1">
      <c r="A159" s="32">
        <v>9</v>
      </c>
      <c r="B159" s="33" t="s">
        <v>36</v>
      </c>
      <c r="C159" s="32">
        <v>46127</v>
      </c>
      <c r="D159" s="54">
        <v>40035.18686868687</v>
      </c>
      <c r="E159" s="54">
        <f t="shared" si="8"/>
        <v>-6091.813131313131</v>
      </c>
      <c r="F159" s="34">
        <f t="shared" si="7"/>
        <v>-0.13206610296167387</v>
      </c>
      <c r="G159" s="55"/>
      <c r="H159" s="56"/>
    </row>
    <row r="160" spans="1:8" ht="12.75" customHeight="1">
      <c r="A160" s="32">
        <v>10</v>
      </c>
      <c r="B160" s="33" t="s">
        <v>37</v>
      </c>
      <c r="C160" s="32">
        <v>43173</v>
      </c>
      <c r="D160" s="54">
        <v>39505.530303030304</v>
      </c>
      <c r="E160" s="54">
        <f t="shared" si="8"/>
        <v>-3667.469696969696</v>
      </c>
      <c r="F160" s="34">
        <f t="shared" si="7"/>
        <v>-0.08494822451462015</v>
      </c>
      <c r="G160" s="55"/>
      <c r="H160" s="56"/>
    </row>
    <row r="161" spans="1:8" ht="12.75" customHeight="1">
      <c r="A161" s="32">
        <v>11</v>
      </c>
      <c r="B161" s="33" t="s">
        <v>38</v>
      </c>
      <c r="C161" s="32">
        <v>94136</v>
      </c>
      <c r="D161" s="54">
        <v>87578.9494949495</v>
      </c>
      <c r="E161" s="54">
        <f t="shared" si="8"/>
        <v>-6557.050505050502</v>
      </c>
      <c r="F161" s="34">
        <f t="shared" si="7"/>
        <v>-0.0696550788757808</v>
      </c>
      <c r="G161" s="55"/>
      <c r="H161" s="56"/>
    </row>
    <row r="162" spans="1:8" ht="12.75" customHeight="1">
      <c r="A162" s="32">
        <v>12</v>
      </c>
      <c r="B162" s="33" t="s">
        <v>39</v>
      </c>
      <c r="C162" s="32">
        <v>111416</v>
      </c>
      <c r="D162" s="54">
        <v>89144.20202020202</v>
      </c>
      <c r="E162" s="54">
        <f t="shared" si="8"/>
        <v>-22271.79797979798</v>
      </c>
      <c r="F162" s="34">
        <f t="shared" si="7"/>
        <v>-0.19989766263191983</v>
      </c>
      <c r="G162" s="55"/>
      <c r="H162" s="56"/>
    </row>
    <row r="163" spans="1:8" ht="12.75" customHeight="1">
      <c r="A163" s="32">
        <v>13</v>
      </c>
      <c r="B163" s="33" t="s">
        <v>40</v>
      </c>
      <c r="C163" s="32">
        <v>74847</v>
      </c>
      <c r="D163" s="54">
        <v>60943.77777777778</v>
      </c>
      <c r="E163" s="54">
        <f t="shared" si="8"/>
        <v>-13903.222222222219</v>
      </c>
      <c r="F163" s="34">
        <f t="shared" si="7"/>
        <v>-0.18575523697973492</v>
      </c>
      <c r="G163" s="55"/>
      <c r="H163" s="56"/>
    </row>
    <row r="164" spans="1:8" ht="12.75" customHeight="1">
      <c r="A164" s="32">
        <v>14</v>
      </c>
      <c r="B164" s="33" t="s">
        <v>41</v>
      </c>
      <c r="C164" s="32">
        <v>55376</v>
      </c>
      <c r="D164" s="54">
        <v>51639.707070707074</v>
      </c>
      <c r="E164" s="54">
        <f t="shared" si="8"/>
        <v>-3736.2929292929257</v>
      </c>
      <c r="F164" s="34">
        <f t="shared" si="7"/>
        <v>-0.06747134009847092</v>
      </c>
      <c r="G164" s="55"/>
      <c r="H164" s="56"/>
    </row>
    <row r="165" spans="1:8" ht="12.75" customHeight="1">
      <c r="A165" s="32">
        <v>15</v>
      </c>
      <c r="B165" s="33" t="s">
        <v>42</v>
      </c>
      <c r="C165" s="32">
        <v>19079</v>
      </c>
      <c r="D165" s="54">
        <v>18953.833333333332</v>
      </c>
      <c r="E165" s="54">
        <f t="shared" si="8"/>
        <v>-125.16666666666788</v>
      </c>
      <c r="F165" s="34">
        <f t="shared" si="7"/>
        <v>-0.006560441672344875</v>
      </c>
      <c r="G165" s="55"/>
      <c r="H165" s="56"/>
    </row>
    <row r="166" spans="1:8" ht="12.75" customHeight="1">
      <c r="A166" s="32">
        <v>16</v>
      </c>
      <c r="B166" s="33" t="s">
        <v>43</v>
      </c>
      <c r="C166" s="32">
        <v>24572</v>
      </c>
      <c r="D166" s="54">
        <v>23063.777777777777</v>
      </c>
      <c r="E166" s="54">
        <f t="shared" si="8"/>
        <v>-1508.2222222222226</v>
      </c>
      <c r="F166" s="34">
        <f t="shared" si="7"/>
        <v>-0.061379709515799394</v>
      </c>
      <c r="G166" s="55"/>
      <c r="H166" s="56"/>
    </row>
    <row r="167" spans="1:8" ht="12.75" customHeight="1">
      <c r="A167" s="32">
        <v>17</v>
      </c>
      <c r="B167" s="33" t="s">
        <v>44</v>
      </c>
      <c r="C167" s="32">
        <v>92125</v>
      </c>
      <c r="D167" s="54">
        <v>80900.601010101</v>
      </c>
      <c r="E167" s="54">
        <f t="shared" si="8"/>
        <v>-11224.398989898997</v>
      </c>
      <c r="F167" s="34">
        <f t="shared" si="7"/>
        <v>-0.1218387950056879</v>
      </c>
      <c r="G167" s="55"/>
      <c r="H167" s="56"/>
    </row>
    <row r="168" spans="1:8" ht="12.75" customHeight="1">
      <c r="A168" s="32">
        <v>18</v>
      </c>
      <c r="B168" s="33" t="s">
        <v>45</v>
      </c>
      <c r="C168" s="32">
        <v>54190</v>
      </c>
      <c r="D168" s="54">
        <v>42365.444444444445</v>
      </c>
      <c r="E168" s="54">
        <f t="shared" si="8"/>
        <v>-11824.555555555555</v>
      </c>
      <c r="F168" s="34">
        <f t="shared" si="7"/>
        <v>-0.21820549096799327</v>
      </c>
      <c r="G168" s="55"/>
      <c r="H168" s="56"/>
    </row>
    <row r="169" spans="1:8" ht="12.75" customHeight="1">
      <c r="A169" s="32">
        <v>19</v>
      </c>
      <c r="B169" s="33" t="s">
        <v>46</v>
      </c>
      <c r="C169" s="32">
        <v>128125</v>
      </c>
      <c r="D169" s="54">
        <v>116043.21717171717</v>
      </c>
      <c r="E169" s="54">
        <f t="shared" si="8"/>
        <v>-12081.782828282827</v>
      </c>
      <c r="F169" s="34">
        <f t="shared" si="7"/>
        <v>-0.09429684158659768</v>
      </c>
      <c r="G169" s="55"/>
      <c r="H169" s="56"/>
    </row>
    <row r="170" spans="1:8" s="57" customFormat="1" ht="12.75" customHeight="1">
      <c r="A170" s="32">
        <v>20</v>
      </c>
      <c r="B170" s="33" t="s">
        <v>47</v>
      </c>
      <c r="C170" s="32">
        <v>59500</v>
      </c>
      <c r="D170" s="54">
        <v>51812.80303030303</v>
      </c>
      <c r="E170" s="54">
        <f t="shared" si="8"/>
        <v>-7687.196969696968</v>
      </c>
      <c r="F170" s="34">
        <f t="shared" si="7"/>
        <v>-0.12919658772599946</v>
      </c>
      <c r="G170" s="55"/>
      <c r="H170" s="56"/>
    </row>
    <row r="171" spans="1:8" ht="12.75" customHeight="1">
      <c r="A171" s="32">
        <v>21</v>
      </c>
      <c r="B171" s="33" t="s">
        <v>48</v>
      </c>
      <c r="C171" s="32">
        <v>96871</v>
      </c>
      <c r="D171" s="54">
        <v>82647.84343434343</v>
      </c>
      <c r="E171" s="54">
        <f t="shared" si="8"/>
        <v>-14223.156565656565</v>
      </c>
      <c r="F171" s="34">
        <f t="shared" si="7"/>
        <v>-0.1468257431600434</v>
      </c>
      <c r="G171" s="55"/>
      <c r="H171" s="56"/>
    </row>
    <row r="172" spans="1:8" ht="12.75" customHeight="1">
      <c r="A172" s="32">
        <v>22</v>
      </c>
      <c r="B172" s="33" t="s">
        <v>49</v>
      </c>
      <c r="C172" s="32">
        <v>58421</v>
      </c>
      <c r="D172" s="54">
        <v>53359.28282828283</v>
      </c>
      <c r="E172" s="54">
        <f t="shared" si="8"/>
        <v>-5061.717171717173</v>
      </c>
      <c r="F172" s="34">
        <f t="shared" si="7"/>
        <v>-0.08664208369793693</v>
      </c>
      <c r="G172" s="55"/>
      <c r="H172" s="56"/>
    </row>
    <row r="173" spans="1:8" ht="12.75" customHeight="1">
      <c r="A173" s="32">
        <v>23</v>
      </c>
      <c r="B173" s="33" t="s">
        <v>50</v>
      </c>
      <c r="C173" s="32">
        <v>106925</v>
      </c>
      <c r="D173" s="54">
        <v>95885.79797979798</v>
      </c>
      <c r="E173" s="54">
        <f t="shared" si="8"/>
        <v>-11039.202020202021</v>
      </c>
      <c r="F173" s="34">
        <f t="shared" si="7"/>
        <v>-0.10324247856162751</v>
      </c>
      <c r="G173" s="55"/>
      <c r="H173" s="56"/>
    </row>
    <row r="174" spans="1:8" ht="12.75" customHeight="1">
      <c r="A174" s="32">
        <v>24</v>
      </c>
      <c r="B174" s="33" t="s">
        <v>51</v>
      </c>
      <c r="C174" s="32">
        <v>94801</v>
      </c>
      <c r="D174" s="54">
        <v>82554.95454545454</v>
      </c>
      <c r="E174" s="54">
        <f t="shared" si="8"/>
        <v>-12246.045454545456</v>
      </c>
      <c r="F174" s="34">
        <f t="shared" si="7"/>
        <v>-0.12917633204866463</v>
      </c>
      <c r="G174" s="55"/>
      <c r="H174" s="56"/>
    </row>
    <row r="175" spans="1:8" ht="12.75" customHeight="1">
      <c r="A175" s="32">
        <v>25</v>
      </c>
      <c r="B175" s="33" t="s">
        <v>52</v>
      </c>
      <c r="C175" s="32">
        <v>56111</v>
      </c>
      <c r="D175" s="54">
        <v>48574.419191919194</v>
      </c>
      <c r="E175" s="54">
        <f t="shared" si="8"/>
        <v>-7536.580808080806</v>
      </c>
      <c r="F175" s="34">
        <f t="shared" si="7"/>
        <v>-0.13431556750157378</v>
      </c>
      <c r="G175" s="55"/>
      <c r="H175" s="56"/>
    </row>
    <row r="176" spans="1:8" ht="12.75" customHeight="1">
      <c r="A176" s="32">
        <v>26</v>
      </c>
      <c r="B176" s="33" t="s">
        <v>53</v>
      </c>
      <c r="C176" s="32">
        <v>156096</v>
      </c>
      <c r="D176" s="54">
        <v>141850.30808080808</v>
      </c>
      <c r="E176" s="54">
        <f t="shared" si="8"/>
        <v>-14245.691919191915</v>
      </c>
      <c r="F176" s="34">
        <f t="shared" si="7"/>
        <v>-0.09126237648108802</v>
      </c>
      <c r="G176" s="55"/>
      <c r="H176" s="56"/>
    </row>
    <row r="177" spans="1:8" ht="12.75" customHeight="1">
      <c r="A177" s="32">
        <v>27</v>
      </c>
      <c r="B177" s="33" t="s">
        <v>54</v>
      </c>
      <c r="C177" s="32">
        <v>91312</v>
      </c>
      <c r="D177" s="54">
        <v>69131.06060606061</v>
      </c>
      <c r="E177" s="54">
        <f t="shared" si="8"/>
        <v>-22180.939393939392</v>
      </c>
      <c r="F177" s="34">
        <f t="shared" si="7"/>
        <v>-0.24291373963925214</v>
      </c>
      <c r="G177" s="55"/>
      <c r="H177" s="56"/>
    </row>
    <row r="178" spans="1:8" ht="12.75" customHeight="1">
      <c r="A178" s="32">
        <v>28</v>
      </c>
      <c r="B178" s="33" t="s">
        <v>55</v>
      </c>
      <c r="C178" s="32">
        <v>118006</v>
      </c>
      <c r="D178" s="54">
        <v>110797.87373737374</v>
      </c>
      <c r="E178" s="54">
        <f t="shared" si="8"/>
        <v>-7208.126262626261</v>
      </c>
      <c r="F178" s="34">
        <f t="shared" si="7"/>
        <v>-0.061082709884465715</v>
      </c>
      <c r="G178" s="55"/>
      <c r="H178" s="56"/>
    </row>
    <row r="179" spans="1:8" ht="12.75" customHeight="1">
      <c r="A179" s="32">
        <v>29</v>
      </c>
      <c r="B179" s="33" t="s">
        <v>56</v>
      </c>
      <c r="C179" s="32">
        <v>75245</v>
      </c>
      <c r="D179" s="54">
        <v>79182.18181818182</v>
      </c>
      <c r="E179" s="54">
        <f t="shared" si="8"/>
        <v>3937.1818181818235</v>
      </c>
      <c r="F179" s="34">
        <f t="shared" si="7"/>
        <v>0.052324829798416156</v>
      </c>
      <c r="G179" s="55"/>
      <c r="H179" s="56"/>
    </row>
    <row r="180" spans="1:8" ht="12.75" customHeight="1">
      <c r="A180" s="32">
        <v>30</v>
      </c>
      <c r="B180" s="33" t="s">
        <v>57</v>
      </c>
      <c r="C180" s="32">
        <v>160368</v>
      </c>
      <c r="D180" s="54">
        <v>135131.4393939394</v>
      </c>
      <c r="E180" s="54">
        <f t="shared" si="8"/>
        <v>-25236.560606060608</v>
      </c>
      <c r="F180" s="34">
        <f t="shared" si="7"/>
        <v>-0.15736656069827276</v>
      </c>
      <c r="G180" s="55"/>
      <c r="H180" s="56"/>
    </row>
    <row r="181" spans="1:8" ht="12.75" customHeight="1">
      <c r="A181" s="32">
        <v>31</v>
      </c>
      <c r="B181" s="33" t="s">
        <v>58</v>
      </c>
      <c r="C181" s="32">
        <v>160866</v>
      </c>
      <c r="D181" s="54">
        <v>152489.38383838383</v>
      </c>
      <c r="E181" s="54">
        <f t="shared" si="8"/>
        <v>-8376.61616161617</v>
      </c>
      <c r="F181" s="34">
        <f t="shared" si="7"/>
        <v>-0.052072011249214685</v>
      </c>
      <c r="G181" s="55"/>
      <c r="H181" s="56"/>
    </row>
    <row r="182" spans="1:8" ht="12.75" customHeight="1">
      <c r="A182" s="32">
        <v>32</v>
      </c>
      <c r="B182" s="33" t="s">
        <v>59</v>
      </c>
      <c r="C182" s="32">
        <v>102284</v>
      </c>
      <c r="D182" s="54">
        <v>88066.93939393939</v>
      </c>
      <c r="E182" s="54">
        <f t="shared" si="8"/>
        <v>-14217.060606060608</v>
      </c>
      <c r="F182" s="34">
        <f t="shared" si="7"/>
        <v>-0.1389959388180029</v>
      </c>
      <c r="G182" s="55"/>
      <c r="H182" s="56" t="s">
        <v>14</v>
      </c>
    </row>
    <row r="183" spans="1:8" ht="12.75" customHeight="1">
      <c r="A183" s="50"/>
      <c r="B183" s="51" t="s">
        <v>60</v>
      </c>
      <c r="C183" s="12">
        <v>2734392</v>
      </c>
      <c r="D183" s="58">
        <v>2396278.3282828284</v>
      </c>
      <c r="E183" s="54">
        <f t="shared" si="8"/>
        <v>-338113.67171717156</v>
      </c>
      <c r="F183" s="52">
        <f t="shared" si="7"/>
        <v>-0.12365223117869405</v>
      </c>
      <c r="G183" s="21"/>
      <c r="H183" s="1" t="s">
        <v>14</v>
      </c>
    </row>
    <row r="184" spans="1:7" ht="12.75" customHeight="1">
      <c r="A184" s="40"/>
      <c r="B184" s="41"/>
      <c r="C184" s="42"/>
      <c r="D184" s="42"/>
      <c r="E184" s="42"/>
      <c r="F184" s="43"/>
      <c r="G184" s="21"/>
    </row>
    <row r="185" spans="1:7" ht="15.75" customHeight="1">
      <c r="A185" s="289" t="s">
        <v>208</v>
      </c>
      <c r="B185" s="289"/>
      <c r="C185" s="289"/>
      <c r="D185" s="289"/>
      <c r="E185" s="289"/>
      <c r="F185" s="289"/>
      <c r="G185" s="21"/>
    </row>
    <row r="186" spans="1:7" ht="75.75" customHeight="1">
      <c r="A186" s="12" t="s">
        <v>21</v>
      </c>
      <c r="B186" s="12" t="s">
        <v>22</v>
      </c>
      <c r="C186" s="12" t="s">
        <v>239</v>
      </c>
      <c r="D186" s="12" t="s">
        <v>61</v>
      </c>
      <c r="E186" s="31" t="s">
        <v>6</v>
      </c>
      <c r="F186" s="12" t="s">
        <v>62</v>
      </c>
      <c r="G186" s="21"/>
    </row>
    <row r="187" spans="1:7" ht="12.75" customHeight="1">
      <c r="A187" s="12">
        <v>1</v>
      </c>
      <c r="B187" s="12">
        <v>2</v>
      </c>
      <c r="C187" s="12">
        <v>3</v>
      </c>
      <c r="D187" s="12">
        <v>4</v>
      </c>
      <c r="E187" s="12" t="s">
        <v>63</v>
      </c>
      <c r="F187" s="12">
        <v>6</v>
      </c>
      <c r="G187" s="21"/>
    </row>
    <row r="188" spans="1:7" ht="12.75" customHeight="1">
      <c r="A188" s="32">
        <v>1</v>
      </c>
      <c r="B188" s="33" t="s">
        <v>28</v>
      </c>
      <c r="C188" s="54">
        <v>31096</v>
      </c>
      <c r="D188" s="54">
        <v>29575.196172248805</v>
      </c>
      <c r="E188" s="54">
        <f>D188-C188</f>
        <v>-1520.803827751195</v>
      </c>
      <c r="F188" s="34">
        <f aca="true" t="shared" si="9" ref="F188:F220">E188/C188</f>
        <v>-0.04890673487751463</v>
      </c>
      <c r="G188" s="21"/>
    </row>
    <row r="189" spans="1:7" ht="12.75" customHeight="1">
      <c r="A189" s="32">
        <v>2</v>
      </c>
      <c r="B189" s="33" t="s">
        <v>29</v>
      </c>
      <c r="C189" s="54">
        <v>62399.58342556935</v>
      </c>
      <c r="D189" s="54">
        <v>46119.282296650716</v>
      </c>
      <c r="E189" s="54">
        <f aca="true" t="shared" si="10" ref="E189:E220">D189-C189</f>
        <v>-16280.301128918632</v>
      </c>
      <c r="F189" s="34">
        <f t="shared" si="9"/>
        <v>-0.26090400344319425</v>
      </c>
      <c r="G189" s="21"/>
    </row>
    <row r="190" spans="1:7" ht="12.75" customHeight="1">
      <c r="A190" s="32">
        <v>3</v>
      </c>
      <c r="B190" s="33" t="s">
        <v>30</v>
      </c>
      <c r="C190" s="54">
        <v>67469</v>
      </c>
      <c r="D190" s="54">
        <v>49336.78947368421</v>
      </c>
      <c r="E190" s="54">
        <f t="shared" si="10"/>
        <v>-18132.210526315786</v>
      </c>
      <c r="F190" s="34">
        <f t="shared" si="9"/>
        <v>-0.26874876649002927</v>
      </c>
      <c r="G190" s="21"/>
    </row>
    <row r="191" spans="1:7" ht="12.75" customHeight="1">
      <c r="A191" s="32">
        <v>4</v>
      </c>
      <c r="B191" s="33" t="s">
        <v>31</v>
      </c>
      <c r="C191" s="54">
        <v>89838</v>
      </c>
      <c r="D191" s="54">
        <v>90710.83732057417</v>
      </c>
      <c r="E191" s="54">
        <f t="shared" si="10"/>
        <v>872.8373205741664</v>
      </c>
      <c r="F191" s="34">
        <f t="shared" si="9"/>
        <v>0.009715680676040945</v>
      </c>
      <c r="G191" s="21"/>
    </row>
    <row r="192" spans="1:7" ht="12.75" customHeight="1">
      <c r="A192" s="32">
        <v>5</v>
      </c>
      <c r="B192" s="33" t="s">
        <v>32</v>
      </c>
      <c r="C192" s="54">
        <v>71725</v>
      </c>
      <c r="D192" s="54">
        <v>69991.6985645933</v>
      </c>
      <c r="E192" s="54">
        <f t="shared" si="10"/>
        <v>-1733.3014354066981</v>
      </c>
      <c r="F192" s="34">
        <f t="shared" si="9"/>
        <v>-0.02416593148005156</v>
      </c>
      <c r="G192" s="21"/>
    </row>
    <row r="193" spans="1:7" ht="12.75" customHeight="1">
      <c r="A193" s="32">
        <v>6</v>
      </c>
      <c r="B193" s="33" t="s">
        <v>33</v>
      </c>
      <c r="C193" s="54">
        <v>63745.43375509612</v>
      </c>
      <c r="D193" s="54">
        <v>54333.02392344498</v>
      </c>
      <c r="E193" s="54">
        <f t="shared" si="10"/>
        <v>-9412.409831651144</v>
      </c>
      <c r="F193" s="34">
        <f t="shared" si="9"/>
        <v>-0.14765622064495984</v>
      </c>
      <c r="G193" s="21"/>
    </row>
    <row r="194" spans="1:7" ht="12.75" customHeight="1">
      <c r="A194" s="32">
        <v>7</v>
      </c>
      <c r="B194" s="33" t="s">
        <v>34</v>
      </c>
      <c r="C194" s="54">
        <v>60906.14728599277</v>
      </c>
      <c r="D194" s="54">
        <v>43908.72727272727</v>
      </c>
      <c r="E194" s="54">
        <f t="shared" si="10"/>
        <v>-16997.420013265495</v>
      </c>
      <c r="F194" s="34">
        <f t="shared" si="9"/>
        <v>-0.2790756068258905</v>
      </c>
      <c r="G194" s="21"/>
    </row>
    <row r="195" spans="1:7" ht="12.75" customHeight="1">
      <c r="A195" s="32">
        <v>8</v>
      </c>
      <c r="B195" s="33" t="s">
        <v>35</v>
      </c>
      <c r="C195" s="54">
        <v>95579</v>
      </c>
      <c r="D195" s="54">
        <v>73088.65071770335</v>
      </c>
      <c r="E195" s="54">
        <f t="shared" si="10"/>
        <v>-22490.34928229665</v>
      </c>
      <c r="F195" s="34">
        <f t="shared" si="9"/>
        <v>-0.2353063882473833</v>
      </c>
      <c r="G195" s="21"/>
    </row>
    <row r="196" spans="1:7" ht="12.75" customHeight="1">
      <c r="A196" s="32">
        <v>9</v>
      </c>
      <c r="B196" s="33" t="s">
        <v>36</v>
      </c>
      <c r="C196" s="54">
        <v>36994</v>
      </c>
      <c r="D196" s="54">
        <v>28064.272727272728</v>
      </c>
      <c r="E196" s="54">
        <f t="shared" si="10"/>
        <v>-8929.727272727272</v>
      </c>
      <c r="F196" s="34">
        <f t="shared" si="9"/>
        <v>-0.24138312355320518</v>
      </c>
      <c r="G196" s="21"/>
    </row>
    <row r="197" spans="1:7" ht="12.75" customHeight="1">
      <c r="A197" s="32">
        <v>10</v>
      </c>
      <c r="B197" s="33" t="s">
        <v>37</v>
      </c>
      <c r="C197" s="54">
        <v>32384</v>
      </c>
      <c r="D197" s="54">
        <v>31711.636363636364</v>
      </c>
      <c r="E197" s="54">
        <f t="shared" si="10"/>
        <v>-672.363636363636</v>
      </c>
      <c r="F197" s="34">
        <f t="shared" si="9"/>
        <v>-0.020762217031979866</v>
      </c>
      <c r="G197" s="21"/>
    </row>
    <row r="198" spans="1:7" ht="12.75" customHeight="1">
      <c r="A198" s="32">
        <v>11</v>
      </c>
      <c r="B198" s="33" t="s">
        <v>38</v>
      </c>
      <c r="C198" s="54">
        <v>88059</v>
      </c>
      <c r="D198" s="54">
        <v>85176.05263157895</v>
      </c>
      <c r="E198" s="54">
        <f t="shared" si="10"/>
        <v>-2882.9473684210534</v>
      </c>
      <c r="F198" s="34">
        <f t="shared" si="9"/>
        <v>-0.032738815662465545</v>
      </c>
      <c r="G198" s="21"/>
    </row>
    <row r="199" spans="1:7" ht="12.75" customHeight="1">
      <c r="A199" s="32">
        <v>12</v>
      </c>
      <c r="B199" s="33" t="s">
        <v>39</v>
      </c>
      <c r="C199" s="54">
        <v>78843.8843839444</v>
      </c>
      <c r="D199" s="54">
        <v>72318.86124401914</v>
      </c>
      <c r="E199" s="54">
        <f t="shared" si="10"/>
        <v>-6525.023139925266</v>
      </c>
      <c r="F199" s="34">
        <f t="shared" si="9"/>
        <v>-0.0827587731237403</v>
      </c>
      <c r="G199" s="21"/>
    </row>
    <row r="200" spans="1:7" ht="12.75" customHeight="1">
      <c r="A200" s="32">
        <v>13</v>
      </c>
      <c r="B200" s="33" t="s">
        <v>40</v>
      </c>
      <c r="C200" s="54">
        <v>64795</v>
      </c>
      <c r="D200" s="54">
        <v>59163.239234449764</v>
      </c>
      <c r="E200" s="54">
        <f t="shared" si="10"/>
        <v>-5631.760765550236</v>
      </c>
      <c r="F200" s="34">
        <f t="shared" si="9"/>
        <v>-0.0869165948846398</v>
      </c>
      <c r="G200" s="21"/>
    </row>
    <row r="201" spans="1:7" ht="12.75" customHeight="1">
      <c r="A201" s="32">
        <v>14</v>
      </c>
      <c r="B201" s="33" t="s">
        <v>41</v>
      </c>
      <c r="C201" s="54">
        <v>45324</v>
      </c>
      <c r="D201" s="54">
        <v>35123.818181818184</v>
      </c>
      <c r="E201" s="54">
        <f t="shared" si="10"/>
        <v>-10200.181818181816</v>
      </c>
      <c r="F201" s="34">
        <f t="shared" si="9"/>
        <v>-0.22505034458966147</v>
      </c>
      <c r="G201" s="21"/>
    </row>
    <row r="202" spans="1:7" ht="12.75" customHeight="1">
      <c r="A202" s="32">
        <v>15</v>
      </c>
      <c r="B202" s="33" t="s">
        <v>42</v>
      </c>
      <c r="C202" s="54">
        <v>17726.25698875901</v>
      </c>
      <c r="D202" s="54">
        <v>17089.55980861244</v>
      </c>
      <c r="E202" s="54">
        <f t="shared" si="10"/>
        <v>-636.6971801465697</v>
      </c>
      <c r="F202" s="34">
        <f t="shared" si="9"/>
        <v>-0.035918309237552355</v>
      </c>
      <c r="G202" s="21"/>
    </row>
    <row r="203" spans="1:7" ht="12.75" customHeight="1">
      <c r="A203" s="32">
        <v>16</v>
      </c>
      <c r="B203" s="33" t="s">
        <v>43</v>
      </c>
      <c r="C203" s="54">
        <v>20351.33648069941</v>
      </c>
      <c r="D203" s="54">
        <v>16226.88038277512</v>
      </c>
      <c r="E203" s="54">
        <f t="shared" si="10"/>
        <v>-4124.456097924291</v>
      </c>
      <c r="F203" s="34">
        <f t="shared" si="9"/>
        <v>-0.20266266551269493</v>
      </c>
      <c r="G203" s="21"/>
    </row>
    <row r="204" spans="1:7" ht="12.75" customHeight="1">
      <c r="A204" s="32">
        <v>17</v>
      </c>
      <c r="B204" s="33" t="s">
        <v>44</v>
      </c>
      <c r="C204" s="54">
        <v>76354.54707971738</v>
      </c>
      <c r="D204" s="54">
        <v>70779.27751196173</v>
      </c>
      <c r="E204" s="54">
        <f t="shared" si="10"/>
        <v>-5575.269567755648</v>
      </c>
      <c r="F204" s="34">
        <f t="shared" si="9"/>
        <v>-0.07301817352062648</v>
      </c>
      <c r="G204" s="21"/>
    </row>
    <row r="205" spans="1:7" ht="12.75" customHeight="1">
      <c r="A205" s="32">
        <v>18</v>
      </c>
      <c r="B205" s="33" t="s">
        <v>45</v>
      </c>
      <c r="C205" s="54">
        <v>43026.258534898545</v>
      </c>
      <c r="D205" s="54">
        <v>37278.04784688995</v>
      </c>
      <c r="E205" s="54">
        <f t="shared" si="10"/>
        <v>-5748.210688008592</v>
      </c>
      <c r="F205" s="34">
        <f t="shared" si="9"/>
        <v>-0.13359773505163655</v>
      </c>
      <c r="G205" s="21"/>
    </row>
    <row r="206" spans="1:7" ht="12.75" customHeight="1">
      <c r="A206" s="32">
        <v>19</v>
      </c>
      <c r="B206" s="33" t="s">
        <v>46</v>
      </c>
      <c r="C206" s="54">
        <v>110758.76066408081</v>
      </c>
      <c r="D206" s="54">
        <v>105870.48803827752</v>
      </c>
      <c r="E206" s="54">
        <f t="shared" si="10"/>
        <v>-4888.272625803293</v>
      </c>
      <c r="F206" s="34">
        <f t="shared" si="9"/>
        <v>-0.044134410646114834</v>
      </c>
      <c r="G206" s="21"/>
    </row>
    <row r="207" spans="1:7" ht="12.75" customHeight="1">
      <c r="A207" s="32">
        <v>20</v>
      </c>
      <c r="B207" s="33" t="s">
        <v>47</v>
      </c>
      <c r="C207" s="54">
        <v>47463.84700764136</v>
      </c>
      <c r="D207" s="54">
        <v>41585.516746411486</v>
      </c>
      <c r="E207" s="54">
        <f t="shared" si="10"/>
        <v>-5878.330261229872</v>
      </c>
      <c r="F207" s="34">
        <f t="shared" si="9"/>
        <v>-0.12384858438220359</v>
      </c>
      <c r="G207" s="21"/>
    </row>
    <row r="208" spans="1:7" ht="12.75" customHeight="1">
      <c r="A208" s="32">
        <v>21</v>
      </c>
      <c r="B208" s="33" t="s">
        <v>48</v>
      </c>
      <c r="C208" s="54">
        <v>82965.72799841127</v>
      </c>
      <c r="D208" s="54">
        <v>70742.71291866028</v>
      </c>
      <c r="E208" s="54">
        <f t="shared" si="10"/>
        <v>-12223.015079750985</v>
      </c>
      <c r="F208" s="34">
        <f t="shared" si="9"/>
        <v>-0.14732607517148583</v>
      </c>
      <c r="G208" s="21"/>
    </row>
    <row r="209" spans="1:7" ht="12.75" customHeight="1">
      <c r="A209" s="32">
        <v>22</v>
      </c>
      <c r="B209" s="33" t="s">
        <v>49</v>
      </c>
      <c r="C209" s="54">
        <v>40321.15377931589</v>
      </c>
      <c r="D209" s="54">
        <v>34450.87081339713</v>
      </c>
      <c r="E209" s="54">
        <f t="shared" si="10"/>
        <v>-5870.282965918763</v>
      </c>
      <c r="F209" s="34">
        <f t="shared" si="9"/>
        <v>-0.1455881693774875</v>
      </c>
      <c r="G209" s="21"/>
    </row>
    <row r="210" spans="1:7" ht="12.75" customHeight="1">
      <c r="A210" s="32">
        <v>23</v>
      </c>
      <c r="B210" s="33" t="s">
        <v>50</v>
      </c>
      <c r="C210" s="54">
        <v>78260.12051185551</v>
      </c>
      <c r="D210" s="54">
        <v>69506.5023923445</v>
      </c>
      <c r="E210" s="54">
        <f t="shared" si="10"/>
        <v>-8753.618119511011</v>
      </c>
      <c r="F210" s="34">
        <f t="shared" si="9"/>
        <v>-0.11185285765289536</v>
      </c>
      <c r="G210" s="21"/>
    </row>
    <row r="211" spans="1:7" ht="12.75" customHeight="1">
      <c r="A211" s="32">
        <v>24</v>
      </c>
      <c r="B211" s="33" t="s">
        <v>51</v>
      </c>
      <c r="C211" s="54">
        <v>86377.80548592526</v>
      </c>
      <c r="D211" s="54">
        <v>68836.51674641148</v>
      </c>
      <c r="E211" s="54">
        <f t="shared" si="10"/>
        <v>-17541.28873951378</v>
      </c>
      <c r="F211" s="34">
        <f t="shared" si="9"/>
        <v>-0.20307634166941213</v>
      </c>
      <c r="G211" s="21"/>
    </row>
    <row r="212" spans="1:7" ht="12.75" customHeight="1">
      <c r="A212" s="32">
        <v>25</v>
      </c>
      <c r="B212" s="33" t="s">
        <v>52</v>
      </c>
      <c r="C212" s="54">
        <v>44852.030081209356</v>
      </c>
      <c r="D212" s="54">
        <v>42337.52153110048</v>
      </c>
      <c r="E212" s="54">
        <f t="shared" si="10"/>
        <v>-2514.508550108876</v>
      </c>
      <c r="F212" s="34">
        <f t="shared" si="9"/>
        <v>-0.05606231302253414</v>
      </c>
      <c r="G212" s="21"/>
    </row>
    <row r="213" spans="1:7" ht="12.75" customHeight="1">
      <c r="A213" s="32">
        <v>26</v>
      </c>
      <c r="B213" s="33" t="s">
        <v>53</v>
      </c>
      <c r="C213" s="54">
        <v>79404</v>
      </c>
      <c r="D213" s="54">
        <v>60138.56937799043</v>
      </c>
      <c r="E213" s="54">
        <f t="shared" si="10"/>
        <v>-19265.430622009568</v>
      </c>
      <c r="F213" s="34">
        <f t="shared" si="9"/>
        <v>-0.24262544232040661</v>
      </c>
      <c r="G213" s="21"/>
    </row>
    <row r="214" spans="1:7" ht="12.75" customHeight="1">
      <c r="A214" s="32">
        <v>27</v>
      </c>
      <c r="B214" s="33" t="s">
        <v>54</v>
      </c>
      <c r="C214" s="54">
        <v>62363</v>
      </c>
      <c r="D214" s="54">
        <v>42879.04306220096</v>
      </c>
      <c r="E214" s="54">
        <f t="shared" si="10"/>
        <v>-19483.95693779904</v>
      </c>
      <c r="F214" s="34">
        <f t="shared" si="9"/>
        <v>-0.3124281535172946</v>
      </c>
      <c r="G214" s="21"/>
    </row>
    <row r="215" spans="1:7" ht="12.75" customHeight="1">
      <c r="A215" s="32">
        <v>28</v>
      </c>
      <c r="B215" s="33" t="s">
        <v>55</v>
      </c>
      <c r="C215" s="54">
        <v>100892</v>
      </c>
      <c r="D215" s="54">
        <v>98316.85167464115</v>
      </c>
      <c r="E215" s="54">
        <f t="shared" si="10"/>
        <v>-2575.148325358852</v>
      </c>
      <c r="F215" s="34">
        <f t="shared" si="9"/>
        <v>-0.02552381086071098</v>
      </c>
      <c r="G215" s="21"/>
    </row>
    <row r="216" spans="1:7" ht="12.75" customHeight="1">
      <c r="A216" s="32">
        <v>29</v>
      </c>
      <c r="B216" s="33" t="s">
        <v>56</v>
      </c>
      <c r="C216" s="54">
        <v>50469</v>
      </c>
      <c r="D216" s="54">
        <v>45353.44976076555</v>
      </c>
      <c r="E216" s="54">
        <f t="shared" si="10"/>
        <v>-5115.55023923445</v>
      </c>
      <c r="F216" s="34">
        <f t="shared" si="9"/>
        <v>-0.10136024568020864</v>
      </c>
      <c r="G216" s="21"/>
    </row>
    <row r="217" spans="1:7" ht="12.75" customHeight="1">
      <c r="A217" s="32">
        <v>30</v>
      </c>
      <c r="B217" s="33" t="s">
        <v>57</v>
      </c>
      <c r="C217" s="54">
        <v>128273.1710243267</v>
      </c>
      <c r="D217" s="54">
        <v>130020.58373205742</v>
      </c>
      <c r="E217" s="54">
        <f t="shared" si="10"/>
        <v>1747.4127077307203</v>
      </c>
      <c r="F217" s="34">
        <f t="shared" si="9"/>
        <v>0.013622589149209757</v>
      </c>
      <c r="G217" s="21"/>
    </row>
    <row r="218" spans="1:8" ht="12.75" customHeight="1">
      <c r="A218" s="32">
        <v>31</v>
      </c>
      <c r="B218" s="33" t="s">
        <v>58</v>
      </c>
      <c r="C218" s="54">
        <v>149645</v>
      </c>
      <c r="D218" s="54">
        <v>143762.1913875598</v>
      </c>
      <c r="E218" s="54">
        <f t="shared" si="10"/>
        <v>-5882.808612440189</v>
      </c>
      <c r="F218" s="34">
        <f t="shared" si="9"/>
        <v>-0.039311761919477356</v>
      </c>
      <c r="G218" s="21" t="s">
        <v>14</v>
      </c>
      <c r="H218" s="1" t="s">
        <v>14</v>
      </c>
    </row>
    <row r="219" spans="1:8" ht="12.75" customHeight="1">
      <c r="A219" s="32">
        <v>32</v>
      </c>
      <c r="B219" s="33" t="s">
        <v>59</v>
      </c>
      <c r="C219" s="54">
        <v>57542.25739658803</v>
      </c>
      <c r="D219" s="54">
        <v>46541.23444976076</v>
      </c>
      <c r="E219" s="54">
        <f t="shared" si="10"/>
        <v>-11001.022946827266</v>
      </c>
      <c r="F219" s="34">
        <f t="shared" si="9"/>
        <v>-0.19118163667106275</v>
      </c>
      <c r="G219" s="21"/>
      <c r="H219" s="1" t="s">
        <v>14</v>
      </c>
    </row>
    <row r="220" spans="1:7" ht="12.75" customHeight="1">
      <c r="A220" s="50"/>
      <c r="B220" s="51" t="s">
        <v>60</v>
      </c>
      <c r="C220" s="58">
        <v>2166204.321884031</v>
      </c>
      <c r="D220" s="58">
        <v>1910337.9043062201</v>
      </c>
      <c r="E220" s="265">
        <f t="shared" si="10"/>
        <v>-255866.41757781082</v>
      </c>
      <c r="F220" s="52">
        <f t="shared" si="9"/>
        <v>-0.11811739778788456</v>
      </c>
      <c r="G220" s="21"/>
    </row>
    <row r="221" spans="1:7" ht="12.75" customHeight="1">
      <c r="A221" s="44"/>
      <c r="B221" s="45"/>
      <c r="C221" s="59"/>
      <c r="D221" s="60"/>
      <c r="E221" s="61"/>
      <c r="F221" s="43"/>
      <c r="G221" s="21"/>
    </row>
    <row r="222" spans="1:7" ht="12.75" customHeight="1">
      <c r="A222" s="40"/>
      <c r="B222" s="29"/>
      <c r="C222" s="29"/>
      <c r="D222" s="29"/>
      <c r="E222" s="29"/>
      <c r="G222" s="21"/>
    </row>
    <row r="223" spans="1:7" ht="12.75" customHeight="1">
      <c r="A223" s="289" t="s">
        <v>209</v>
      </c>
      <c r="B223" s="289"/>
      <c r="C223" s="289"/>
      <c r="D223" s="289"/>
      <c r="E223" s="289"/>
      <c r="F223" s="289"/>
      <c r="G223" s="289"/>
    </row>
    <row r="224" spans="1:7" ht="69.75" customHeight="1">
      <c r="A224" s="12" t="s">
        <v>21</v>
      </c>
      <c r="B224" s="12" t="s">
        <v>22</v>
      </c>
      <c r="C224" s="12" t="s">
        <v>223</v>
      </c>
      <c r="D224" s="12" t="s">
        <v>61</v>
      </c>
      <c r="E224" s="31" t="s">
        <v>6</v>
      </c>
      <c r="F224" s="12" t="s">
        <v>62</v>
      </c>
      <c r="G224" s="21"/>
    </row>
    <row r="225" spans="1:7" ht="12.75" customHeight="1">
      <c r="A225" s="12">
        <v>1</v>
      </c>
      <c r="B225" s="12">
        <v>2</v>
      </c>
      <c r="C225" s="12">
        <v>3</v>
      </c>
      <c r="D225" s="12">
        <v>4</v>
      </c>
      <c r="E225" s="12" t="s">
        <v>63</v>
      </c>
      <c r="F225" s="12">
        <v>6</v>
      </c>
      <c r="G225" s="21"/>
    </row>
    <row r="226" spans="1:7" ht="12.75" customHeight="1">
      <c r="A226" s="48">
        <v>1</v>
      </c>
      <c r="B226" s="33" t="s">
        <v>28</v>
      </c>
      <c r="C226" s="62">
        <v>36894</v>
      </c>
      <c r="D226" s="54">
        <v>36456.055555555555</v>
      </c>
      <c r="E226" s="62">
        <f>D226-C226</f>
        <v>-437.94444444444525</v>
      </c>
      <c r="F226" s="49">
        <f>E226/C226</f>
        <v>-0.011870343265692125</v>
      </c>
      <c r="G226" s="21"/>
    </row>
    <row r="227" spans="1:7" ht="12.75" customHeight="1">
      <c r="A227" s="48">
        <v>2</v>
      </c>
      <c r="B227" s="33" t="s">
        <v>29</v>
      </c>
      <c r="C227" s="62">
        <v>54009</v>
      </c>
      <c r="D227" s="54">
        <v>53368.17676767677</v>
      </c>
      <c r="E227" s="62">
        <f aca="true" t="shared" si="11" ref="E227:E258">D227-C227</f>
        <v>-640.8232323232296</v>
      </c>
      <c r="F227" s="49">
        <f aca="true" t="shared" si="12" ref="F227:F257">E227/C227</f>
        <v>-0.011865119374978793</v>
      </c>
      <c r="G227" s="21"/>
    </row>
    <row r="228" spans="1:7" ht="12.75" customHeight="1">
      <c r="A228" s="48">
        <v>3</v>
      </c>
      <c r="B228" s="33" t="s">
        <v>30</v>
      </c>
      <c r="C228" s="62">
        <v>75726</v>
      </c>
      <c r="D228" s="54">
        <v>74827.17171717172</v>
      </c>
      <c r="E228" s="62">
        <f t="shared" si="11"/>
        <v>-898.8282828282827</v>
      </c>
      <c r="F228" s="49">
        <f t="shared" si="12"/>
        <v>-0.01186948053281941</v>
      </c>
      <c r="G228" s="21"/>
    </row>
    <row r="229" spans="1:7" ht="12.75" customHeight="1">
      <c r="A229" s="48">
        <v>4</v>
      </c>
      <c r="B229" s="33" t="s">
        <v>31</v>
      </c>
      <c r="C229" s="62">
        <v>83106</v>
      </c>
      <c r="D229" s="54">
        <v>82120.98484848485</v>
      </c>
      <c r="E229" s="62">
        <f t="shared" si="11"/>
        <v>-985.015151515152</v>
      </c>
      <c r="F229" s="49">
        <f t="shared" si="12"/>
        <v>-0.011852515480412388</v>
      </c>
      <c r="G229" s="21"/>
    </row>
    <row r="230" spans="1:7" ht="12.75" customHeight="1">
      <c r="A230" s="48">
        <v>5</v>
      </c>
      <c r="B230" s="33" t="s">
        <v>32</v>
      </c>
      <c r="C230" s="62">
        <v>57292</v>
      </c>
      <c r="D230" s="54">
        <v>56612.48484848485</v>
      </c>
      <c r="E230" s="62">
        <f t="shared" si="11"/>
        <v>-679.515151515152</v>
      </c>
      <c r="F230" s="49">
        <f t="shared" si="12"/>
        <v>-0.011860559092284298</v>
      </c>
      <c r="G230" s="21"/>
    </row>
    <row r="231" spans="1:7" ht="12.75" customHeight="1">
      <c r="A231" s="48">
        <v>6</v>
      </c>
      <c r="B231" s="33" t="s">
        <v>33</v>
      </c>
      <c r="C231" s="62">
        <v>94580</v>
      </c>
      <c r="D231" s="54">
        <v>93455.73737373737</v>
      </c>
      <c r="E231" s="62">
        <f t="shared" si="11"/>
        <v>-1124.262626262629</v>
      </c>
      <c r="F231" s="49">
        <f t="shared" si="12"/>
        <v>-0.011886896027306292</v>
      </c>
      <c r="G231" s="21"/>
    </row>
    <row r="232" spans="1:7" ht="12.75" customHeight="1">
      <c r="A232" s="48">
        <v>7</v>
      </c>
      <c r="B232" s="33" t="s">
        <v>34</v>
      </c>
      <c r="C232" s="62">
        <v>65371</v>
      </c>
      <c r="D232" s="54">
        <v>64595.21717171717</v>
      </c>
      <c r="E232" s="62">
        <f t="shared" si="11"/>
        <v>-775.7828282828268</v>
      </c>
      <c r="F232" s="49">
        <f t="shared" si="12"/>
        <v>-0.011867385052742452</v>
      </c>
      <c r="G232" s="21"/>
    </row>
    <row r="233" spans="1:7" ht="12.75" customHeight="1">
      <c r="A233" s="48">
        <v>8</v>
      </c>
      <c r="B233" s="33" t="s">
        <v>35</v>
      </c>
      <c r="C233" s="62">
        <v>94302</v>
      </c>
      <c r="D233" s="54">
        <v>93183.98484848485</v>
      </c>
      <c r="E233" s="62">
        <f t="shared" si="11"/>
        <v>-1118.015151515152</v>
      </c>
      <c r="F233" s="49">
        <f t="shared" si="12"/>
        <v>-0.011855688654696104</v>
      </c>
      <c r="G233" s="21"/>
    </row>
    <row r="234" spans="1:7" ht="12.75" customHeight="1">
      <c r="A234" s="48">
        <v>9</v>
      </c>
      <c r="B234" s="33" t="s">
        <v>36</v>
      </c>
      <c r="C234" s="62">
        <v>40515</v>
      </c>
      <c r="D234" s="54">
        <v>40035.18686868687</v>
      </c>
      <c r="E234" s="62">
        <f t="shared" si="11"/>
        <v>-479.8131313131307</v>
      </c>
      <c r="F234" s="49">
        <f t="shared" si="12"/>
        <v>-0.011842851568878952</v>
      </c>
      <c r="G234" s="21"/>
    </row>
    <row r="235" spans="1:7" ht="12.75" customHeight="1">
      <c r="A235" s="48">
        <v>10</v>
      </c>
      <c r="B235" s="33" t="s">
        <v>37</v>
      </c>
      <c r="C235" s="62">
        <v>39979</v>
      </c>
      <c r="D235" s="54">
        <v>39505.530303030304</v>
      </c>
      <c r="E235" s="62">
        <f t="shared" si="11"/>
        <v>-473.4696969696961</v>
      </c>
      <c r="F235" s="49">
        <f t="shared" si="12"/>
        <v>-0.011842959978230974</v>
      </c>
      <c r="G235" s="21"/>
    </row>
    <row r="236" spans="1:7" ht="12.75" customHeight="1">
      <c r="A236" s="48">
        <v>11</v>
      </c>
      <c r="B236" s="33" t="s">
        <v>38</v>
      </c>
      <c r="C236" s="62">
        <v>88630</v>
      </c>
      <c r="D236" s="54">
        <v>87578.9494949495</v>
      </c>
      <c r="E236" s="62">
        <f t="shared" si="11"/>
        <v>-1051.0505050505017</v>
      </c>
      <c r="F236" s="49">
        <f t="shared" si="12"/>
        <v>-0.011858857103131013</v>
      </c>
      <c r="G236" s="21"/>
    </row>
    <row r="237" spans="1:7" ht="12.75" customHeight="1">
      <c r="A237" s="48">
        <v>12</v>
      </c>
      <c r="B237" s="33" t="s">
        <v>39</v>
      </c>
      <c r="C237" s="62">
        <v>90214</v>
      </c>
      <c r="D237" s="54">
        <v>89144.20202020202</v>
      </c>
      <c r="E237" s="62">
        <f t="shared" si="11"/>
        <v>-1069.7979797979788</v>
      </c>
      <c r="F237" s="49">
        <f t="shared" si="12"/>
        <v>-0.011858447467111299</v>
      </c>
      <c r="G237" s="21"/>
    </row>
    <row r="238" spans="1:7" ht="12.75" customHeight="1">
      <c r="A238" s="48">
        <v>13</v>
      </c>
      <c r="B238" s="33" t="s">
        <v>40</v>
      </c>
      <c r="C238" s="62">
        <v>61675</v>
      </c>
      <c r="D238" s="54">
        <v>60943.77777777778</v>
      </c>
      <c r="E238" s="62">
        <f t="shared" si="11"/>
        <v>-731.222222222219</v>
      </c>
      <c r="F238" s="49">
        <f t="shared" si="12"/>
        <v>-0.011856055487997065</v>
      </c>
      <c r="G238" s="21"/>
    </row>
    <row r="239" spans="1:7" ht="12.75" customHeight="1">
      <c r="A239" s="48">
        <v>14</v>
      </c>
      <c r="B239" s="33" t="s">
        <v>41</v>
      </c>
      <c r="C239" s="62">
        <v>52259</v>
      </c>
      <c r="D239" s="54">
        <v>51639.707070707074</v>
      </c>
      <c r="E239" s="62">
        <f t="shared" si="11"/>
        <v>-619.2929292929257</v>
      </c>
      <c r="F239" s="49">
        <f t="shared" si="12"/>
        <v>-0.011850455027706723</v>
      </c>
      <c r="G239" s="21"/>
    </row>
    <row r="240" spans="1:7" ht="12.75" customHeight="1">
      <c r="A240" s="48">
        <v>15</v>
      </c>
      <c r="B240" s="33" t="s">
        <v>42</v>
      </c>
      <c r="C240" s="62">
        <v>19181</v>
      </c>
      <c r="D240" s="54">
        <v>18953.833333333332</v>
      </c>
      <c r="E240" s="62">
        <f t="shared" si="11"/>
        <v>-227.16666666666788</v>
      </c>
      <c r="F240" s="49">
        <f t="shared" si="12"/>
        <v>-0.01184331717150659</v>
      </c>
      <c r="G240" s="21"/>
    </row>
    <row r="241" spans="1:7" ht="12.75" customHeight="1">
      <c r="A241" s="48">
        <v>16</v>
      </c>
      <c r="B241" s="33" t="s">
        <v>43</v>
      </c>
      <c r="C241" s="62">
        <v>23341</v>
      </c>
      <c r="D241" s="54">
        <v>23063.777777777777</v>
      </c>
      <c r="E241" s="62">
        <f t="shared" si="11"/>
        <v>-277.2222222222226</v>
      </c>
      <c r="F241" s="49">
        <f t="shared" si="12"/>
        <v>-0.011877049921692414</v>
      </c>
      <c r="G241" s="21"/>
    </row>
    <row r="242" spans="1:7" ht="12.75" customHeight="1">
      <c r="A242" s="48">
        <v>17</v>
      </c>
      <c r="B242" s="33" t="s">
        <v>44</v>
      </c>
      <c r="C242" s="62">
        <v>81872</v>
      </c>
      <c r="D242" s="54">
        <v>80900.601010101</v>
      </c>
      <c r="E242" s="62">
        <f t="shared" si="11"/>
        <v>-971.3989898989967</v>
      </c>
      <c r="F242" s="49">
        <f t="shared" si="12"/>
        <v>-0.011864849886395797</v>
      </c>
      <c r="G242" s="21"/>
    </row>
    <row r="243" spans="1:7" ht="12.75" customHeight="1">
      <c r="A243" s="48">
        <v>18</v>
      </c>
      <c r="B243" s="33" t="s">
        <v>45</v>
      </c>
      <c r="C243" s="62">
        <v>42874</v>
      </c>
      <c r="D243" s="54">
        <v>42365.444444444445</v>
      </c>
      <c r="E243" s="62">
        <f t="shared" si="11"/>
        <v>-508.55555555555475</v>
      </c>
      <c r="F243" s="49">
        <f t="shared" si="12"/>
        <v>-0.011861630721545802</v>
      </c>
      <c r="G243" s="21"/>
    </row>
    <row r="244" spans="1:7" ht="12.75" customHeight="1">
      <c r="A244" s="48">
        <v>19</v>
      </c>
      <c r="B244" s="33" t="s">
        <v>46</v>
      </c>
      <c r="C244" s="62">
        <v>117436</v>
      </c>
      <c r="D244" s="54">
        <v>116043.21717171717</v>
      </c>
      <c r="E244" s="62">
        <f t="shared" si="11"/>
        <v>-1392.7828282828268</v>
      </c>
      <c r="F244" s="49">
        <f t="shared" si="12"/>
        <v>-0.011859930756180616</v>
      </c>
      <c r="G244" s="21"/>
    </row>
    <row r="245" spans="1:7" ht="12.75" customHeight="1">
      <c r="A245" s="48">
        <v>20</v>
      </c>
      <c r="B245" s="33" t="s">
        <v>47</v>
      </c>
      <c r="C245" s="62">
        <v>52435</v>
      </c>
      <c r="D245" s="54">
        <v>51812.80303030303</v>
      </c>
      <c r="E245" s="62">
        <f t="shared" si="11"/>
        <v>-622.1969696969682</v>
      </c>
      <c r="F245" s="49">
        <f t="shared" si="12"/>
        <v>-0.011866062166434026</v>
      </c>
      <c r="G245" s="21"/>
    </row>
    <row r="246" spans="1:7" ht="12.75" customHeight="1">
      <c r="A246" s="48">
        <v>21</v>
      </c>
      <c r="B246" s="33" t="s">
        <v>48</v>
      </c>
      <c r="C246" s="62">
        <v>83640</v>
      </c>
      <c r="D246" s="54">
        <v>82647.84343434343</v>
      </c>
      <c r="E246" s="62">
        <f t="shared" si="11"/>
        <v>-992.1565656565654</v>
      </c>
      <c r="F246" s="49">
        <f t="shared" si="12"/>
        <v>-0.011862225796946024</v>
      </c>
      <c r="G246" s="21"/>
    </row>
    <row r="247" spans="1:7" ht="12.75" customHeight="1">
      <c r="A247" s="48">
        <v>22</v>
      </c>
      <c r="B247" s="33" t="s">
        <v>49</v>
      </c>
      <c r="C247" s="62">
        <v>54000</v>
      </c>
      <c r="D247" s="54">
        <v>53359.28282828283</v>
      </c>
      <c r="E247" s="62">
        <f t="shared" si="11"/>
        <v>-640.7171717171732</v>
      </c>
      <c r="F247" s="49">
        <f t="shared" si="12"/>
        <v>-0.01186513280957728</v>
      </c>
      <c r="G247" s="21"/>
    </row>
    <row r="248" spans="1:7" ht="12.75" customHeight="1">
      <c r="A248" s="48">
        <v>23</v>
      </c>
      <c r="B248" s="33" t="s">
        <v>50</v>
      </c>
      <c r="C248" s="62">
        <v>97037</v>
      </c>
      <c r="D248" s="54">
        <v>95885.79797979798</v>
      </c>
      <c r="E248" s="62">
        <f t="shared" si="11"/>
        <v>-1151.2020202020212</v>
      </c>
      <c r="F248" s="49">
        <f t="shared" si="12"/>
        <v>-0.01186353679732495</v>
      </c>
      <c r="G248" s="21"/>
    </row>
    <row r="249" spans="1:7" ht="12.75" customHeight="1">
      <c r="A249" s="48">
        <v>24</v>
      </c>
      <c r="B249" s="33" t="s">
        <v>51</v>
      </c>
      <c r="C249" s="62">
        <v>83546</v>
      </c>
      <c r="D249" s="54">
        <v>82554.95454545454</v>
      </c>
      <c r="E249" s="62">
        <f t="shared" si="11"/>
        <v>-991.0454545454559</v>
      </c>
      <c r="F249" s="49">
        <f t="shared" si="12"/>
        <v>-0.011862272934017856</v>
      </c>
      <c r="G249" s="21"/>
    </row>
    <row r="250" spans="1:7" ht="12.75" customHeight="1">
      <c r="A250" s="48">
        <v>25</v>
      </c>
      <c r="B250" s="33" t="s">
        <v>52</v>
      </c>
      <c r="C250" s="62">
        <v>49158</v>
      </c>
      <c r="D250" s="54">
        <v>48574.419191919194</v>
      </c>
      <c r="E250" s="62">
        <f t="shared" si="11"/>
        <v>-583.5808080808056</v>
      </c>
      <c r="F250" s="49">
        <f t="shared" si="12"/>
        <v>-0.011871532773522226</v>
      </c>
      <c r="G250" s="21"/>
    </row>
    <row r="251" spans="1:7" ht="12.75" customHeight="1">
      <c r="A251" s="48">
        <v>26</v>
      </c>
      <c r="B251" s="33" t="s">
        <v>53</v>
      </c>
      <c r="C251" s="62">
        <v>143553</v>
      </c>
      <c r="D251" s="54">
        <v>141850.30808080808</v>
      </c>
      <c r="E251" s="62">
        <f t="shared" si="11"/>
        <v>-1702.691919191915</v>
      </c>
      <c r="F251" s="49">
        <f t="shared" si="12"/>
        <v>-0.011861068171281096</v>
      </c>
      <c r="G251" s="21"/>
    </row>
    <row r="252" spans="1:7" ht="12.75" customHeight="1">
      <c r="A252" s="48">
        <v>27</v>
      </c>
      <c r="B252" s="33" t="s">
        <v>54</v>
      </c>
      <c r="C252" s="62">
        <v>69961</v>
      </c>
      <c r="D252" s="54">
        <v>69131.06060606061</v>
      </c>
      <c r="E252" s="62">
        <f t="shared" si="11"/>
        <v>-829.9393939393922</v>
      </c>
      <c r="F252" s="49">
        <f t="shared" si="12"/>
        <v>-0.011862886378688015</v>
      </c>
      <c r="G252" s="21"/>
    </row>
    <row r="253" spans="1:7" ht="12.75" customHeight="1">
      <c r="A253" s="48">
        <v>28</v>
      </c>
      <c r="B253" s="33" t="s">
        <v>55</v>
      </c>
      <c r="C253" s="62">
        <v>112128</v>
      </c>
      <c r="D253" s="54">
        <v>110797.87373737374</v>
      </c>
      <c r="E253" s="62">
        <f t="shared" si="11"/>
        <v>-1330.1262626262615</v>
      </c>
      <c r="F253" s="49">
        <f t="shared" si="12"/>
        <v>-0.011862570121880899</v>
      </c>
      <c r="G253" s="21"/>
    </row>
    <row r="254" spans="1:7" ht="12.75" customHeight="1">
      <c r="A254" s="48">
        <v>29</v>
      </c>
      <c r="B254" s="33" t="s">
        <v>56</v>
      </c>
      <c r="C254" s="62">
        <v>80133</v>
      </c>
      <c r="D254" s="54">
        <v>79182.18181818182</v>
      </c>
      <c r="E254" s="62">
        <f t="shared" si="11"/>
        <v>-950.8181818181765</v>
      </c>
      <c r="F254" s="49">
        <f t="shared" si="12"/>
        <v>-0.011865500877518332</v>
      </c>
      <c r="G254" s="21"/>
    </row>
    <row r="255" spans="1:7" ht="12.75" customHeight="1">
      <c r="A255" s="48">
        <v>30</v>
      </c>
      <c r="B255" s="33" t="s">
        <v>57</v>
      </c>
      <c r="C255" s="62">
        <v>136753</v>
      </c>
      <c r="D255" s="54">
        <v>135131.4393939394</v>
      </c>
      <c r="E255" s="62">
        <f t="shared" si="11"/>
        <v>-1621.5606060606078</v>
      </c>
      <c r="F255" s="49">
        <f t="shared" si="12"/>
        <v>-0.011857587080799746</v>
      </c>
      <c r="G255" s="21"/>
    </row>
    <row r="256" spans="1:7" ht="12.75" customHeight="1">
      <c r="A256" s="48">
        <v>31</v>
      </c>
      <c r="B256" s="33" t="s">
        <v>58</v>
      </c>
      <c r="C256" s="62">
        <v>154320</v>
      </c>
      <c r="D256" s="54">
        <v>152489.38383838383</v>
      </c>
      <c r="E256" s="62">
        <f t="shared" si="11"/>
        <v>-1830.6161616161698</v>
      </c>
      <c r="F256" s="49">
        <f t="shared" si="12"/>
        <v>-0.011862468647072123</v>
      </c>
      <c r="G256" s="21"/>
    </row>
    <row r="257" spans="1:7" ht="12.75" customHeight="1">
      <c r="A257" s="48">
        <v>32</v>
      </c>
      <c r="B257" s="33" t="s">
        <v>59</v>
      </c>
      <c r="C257" s="62">
        <v>89123</v>
      </c>
      <c r="D257" s="54">
        <v>88066.93939393939</v>
      </c>
      <c r="E257" s="62">
        <f t="shared" si="11"/>
        <v>-1056.0606060606078</v>
      </c>
      <c r="F257" s="49">
        <f t="shared" si="12"/>
        <v>-0.011849473267962343</v>
      </c>
      <c r="G257" s="21"/>
    </row>
    <row r="258" spans="1:7" ht="12.75" customHeight="1">
      <c r="A258" s="50"/>
      <c r="B258" s="51" t="s">
        <v>60</v>
      </c>
      <c r="C258" s="58">
        <v>2425043</v>
      </c>
      <c r="D258" s="58">
        <v>2396278.3282828284</v>
      </c>
      <c r="E258" s="58">
        <f t="shared" si="11"/>
        <v>-28764.671717171557</v>
      </c>
      <c r="F258" s="52">
        <f>E258/C258</f>
        <v>-0.011861509967935231</v>
      </c>
      <c r="G258" s="21"/>
    </row>
    <row r="259" spans="1:7" ht="12.75" customHeight="1">
      <c r="A259" s="40"/>
      <c r="B259" s="41"/>
      <c r="C259" s="42"/>
      <c r="D259" s="42"/>
      <c r="E259" s="42"/>
      <c r="F259" s="43"/>
      <c r="G259" s="21"/>
    </row>
    <row r="260" spans="1:7" ht="12.75" customHeight="1">
      <c r="A260" s="289" t="s">
        <v>210</v>
      </c>
      <c r="B260" s="289"/>
      <c r="C260" s="289"/>
      <c r="D260" s="289"/>
      <c r="E260" s="289"/>
      <c r="F260" s="289"/>
      <c r="G260" s="21"/>
    </row>
    <row r="261" spans="1:7" ht="70.5" customHeight="1">
      <c r="A261" s="12" t="s">
        <v>21</v>
      </c>
      <c r="B261" s="12" t="s">
        <v>22</v>
      </c>
      <c r="C261" s="12" t="s">
        <v>223</v>
      </c>
      <c r="D261" s="12" t="s">
        <v>61</v>
      </c>
      <c r="E261" s="31" t="s">
        <v>6</v>
      </c>
      <c r="F261" s="12" t="s">
        <v>62</v>
      </c>
      <c r="G261" s="21"/>
    </row>
    <row r="262" spans="1:7" ht="12.75" customHeight="1">
      <c r="A262" s="12">
        <v>1</v>
      </c>
      <c r="B262" s="12">
        <v>2</v>
      </c>
      <c r="C262" s="12">
        <v>3</v>
      </c>
      <c r="D262" s="12">
        <v>4</v>
      </c>
      <c r="E262" s="12" t="s">
        <v>63</v>
      </c>
      <c r="F262" s="12">
        <v>6</v>
      </c>
      <c r="G262" s="21"/>
    </row>
    <row r="263" spans="1:7" ht="12.75" customHeight="1">
      <c r="A263" s="32">
        <v>1</v>
      </c>
      <c r="B263" s="33" t="s">
        <v>28</v>
      </c>
      <c r="C263" s="62">
        <v>29920</v>
      </c>
      <c r="D263" s="54">
        <v>29575.196172248805</v>
      </c>
      <c r="E263" s="54">
        <f>D263-C263</f>
        <v>-344.80382775119506</v>
      </c>
      <c r="F263" s="34">
        <f aca="true" t="shared" si="13" ref="F263:F294">E263/C263</f>
        <v>-0.011524192103983793</v>
      </c>
      <c r="G263" s="21"/>
    </row>
    <row r="264" spans="1:7" ht="12.75" customHeight="1">
      <c r="A264" s="32">
        <v>2</v>
      </c>
      <c r="B264" s="33" t="s">
        <v>29</v>
      </c>
      <c r="C264" s="62">
        <v>46657</v>
      </c>
      <c r="D264" s="54">
        <v>46119.282296650716</v>
      </c>
      <c r="E264" s="54">
        <f aca="true" t="shared" si="14" ref="E264:E295">D264-C264</f>
        <v>-537.7177033492844</v>
      </c>
      <c r="F264" s="34">
        <f t="shared" si="13"/>
        <v>-0.011524909517313253</v>
      </c>
      <c r="G264" s="21"/>
    </row>
    <row r="265" spans="1:7" ht="12.75" customHeight="1">
      <c r="A265" s="32">
        <v>3</v>
      </c>
      <c r="B265" s="33" t="s">
        <v>30</v>
      </c>
      <c r="C265" s="62">
        <v>49912</v>
      </c>
      <c r="D265" s="54">
        <v>49336.78947368421</v>
      </c>
      <c r="E265" s="54">
        <f t="shared" si="14"/>
        <v>-575.2105263157864</v>
      </c>
      <c r="F265" s="34">
        <f t="shared" si="13"/>
        <v>-0.011524493635113528</v>
      </c>
      <c r="G265" s="21"/>
    </row>
    <row r="266" spans="1:7" ht="12.75" customHeight="1">
      <c r="A266" s="32">
        <v>4</v>
      </c>
      <c r="B266" s="33" t="s">
        <v>31</v>
      </c>
      <c r="C266" s="62">
        <v>91769</v>
      </c>
      <c r="D266" s="54">
        <v>90710.83732057417</v>
      </c>
      <c r="E266" s="54">
        <f t="shared" si="14"/>
        <v>-1058.1626794258336</v>
      </c>
      <c r="F266" s="34">
        <f t="shared" si="13"/>
        <v>-0.011530720389519702</v>
      </c>
      <c r="G266" s="21"/>
    </row>
    <row r="267" spans="1:7" ht="12.75" customHeight="1">
      <c r="A267" s="32">
        <v>5</v>
      </c>
      <c r="B267" s="33" t="s">
        <v>32</v>
      </c>
      <c r="C267" s="62">
        <v>70808</v>
      </c>
      <c r="D267" s="54">
        <v>69991.6985645933</v>
      </c>
      <c r="E267" s="54">
        <f t="shared" si="14"/>
        <v>-816.3014354066981</v>
      </c>
      <c r="F267" s="34">
        <f t="shared" si="13"/>
        <v>-0.011528378649399759</v>
      </c>
      <c r="G267" s="21"/>
    </row>
    <row r="268" spans="1:7" ht="12.75" customHeight="1">
      <c r="A268" s="32">
        <v>6</v>
      </c>
      <c r="B268" s="33" t="s">
        <v>33</v>
      </c>
      <c r="C268" s="62">
        <v>54967</v>
      </c>
      <c r="D268" s="54">
        <v>54333.02392344498</v>
      </c>
      <c r="E268" s="54">
        <f t="shared" si="14"/>
        <v>-633.9760765550236</v>
      </c>
      <c r="F268" s="34">
        <f t="shared" si="13"/>
        <v>-0.011533758010352096</v>
      </c>
      <c r="G268" s="21"/>
    </row>
    <row r="269" spans="1:7" ht="12.75" customHeight="1">
      <c r="A269" s="32">
        <v>7</v>
      </c>
      <c r="B269" s="33" t="s">
        <v>34</v>
      </c>
      <c r="C269" s="62">
        <v>44421</v>
      </c>
      <c r="D269" s="54">
        <v>43908.72727272727</v>
      </c>
      <c r="E269" s="54">
        <f t="shared" si="14"/>
        <v>-512.2727272727279</v>
      </c>
      <c r="F269" s="34">
        <f t="shared" si="13"/>
        <v>-0.01153221960948038</v>
      </c>
      <c r="G269" s="21"/>
    </row>
    <row r="270" spans="1:7" ht="12.75" customHeight="1">
      <c r="A270" s="32">
        <v>8</v>
      </c>
      <c r="B270" s="33" t="s">
        <v>35</v>
      </c>
      <c r="C270" s="62">
        <v>73941</v>
      </c>
      <c r="D270" s="54">
        <v>73088.65071770335</v>
      </c>
      <c r="E270" s="54">
        <f t="shared" si="14"/>
        <v>-852.3492822966509</v>
      </c>
      <c r="F270" s="34">
        <f t="shared" si="13"/>
        <v>-0.011527424328811497</v>
      </c>
      <c r="G270" s="21"/>
    </row>
    <row r="271" spans="1:7" ht="12.75" customHeight="1">
      <c r="A271" s="32">
        <v>9</v>
      </c>
      <c r="B271" s="33" t="s">
        <v>36</v>
      </c>
      <c r="C271" s="62">
        <v>28392</v>
      </c>
      <c r="D271" s="54">
        <v>28064.272727272728</v>
      </c>
      <c r="E271" s="54">
        <f t="shared" si="14"/>
        <v>-327.72727272727207</v>
      </c>
      <c r="F271" s="34">
        <f t="shared" si="13"/>
        <v>-0.011542944235251904</v>
      </c>
      <c r="G271" s="21"/>
    </row>
    <row r="272" spans="1:7" ht="12.75" customHeight="1">
      <c r="A272" s="32">
        <v>10</v>
      </c>
      <c r="B272" s="33" t="s">
        <v>37</v>
      </c>
      <c r="C272" s="62">
        <v>32082</v>
      </c>
      <c r="D272" s="54">
        <v>31711.636363636364</v>
      </c>
      <c r="E272" s="54">
        <f t="shared" si="14"/>
        <v>-370.36363636363603</v>
      </c>
      <c r="F272" s="34">
        <f t="shared" si="13"/>
        <v>-0.01154428141523708</v>
      </c>
      <c r="G272" s="21"/>
    </row>
    <row r="273" spans="1:7" ht="12.75" customHeight="1">
      <c r="A273" s="32">
        <v>11</v>
      </c>
      <c r="B273" s="33" t="s">
        <v>38</v>
      </c>
      <c r="C273" s="62">
        <v>86170</v>
      </c>
      <c r="D273" s="54">
        <v>85176.05263157895</v>
      </c>
      <c r="E273" s="54">
        <f t="shared" si="14"/>
        <v>-993.9473684210534</v>
      </c>
      <c r="F273" s="34">
        <f t="shared" si="13"/>
        <v>-0.011534726336556266</v>
      </c>
      <c r="G273" s="21"/>
    </row>
    <row r="274" spans="1:7" ht="12.75" customHeight="1">
      <c r="A274" s="32">
        <v>12</v>
      </c>
      <c r="B274" s="33" t="s">
        <v>39</v>
      </c>
      <c r="C274" s="62">
        <v>73163</v>
      </c>
      <c r="D274" s="54">
        <v>72318.86124401914</v>
      </c>
      <c r="E274" s="54">
        <f t="shared" si="14"/>
        <v>-844.1387559808645</v>
      </c>
      <c r="F274" s="34">
        <f t="shared" si="13"/>
        <v>-0.011537782157386446</v>
      </c>
      <c r="G274" s="21"/>
    </row>
    <row r="275" spans="1:7" ht="12.75" customHeight="1">
      <c r="A275" s="32">
        <v>13</v>
      </c>
      <c r="B275" s="33" t="s">
        <v>40</v>
      </c>
      <c r="C275" s="62">
        <v>59854</v>
      </c>
      <c r="D275" s="54">
        <v>59163.239234449764</v>
      </c>
      <c r="E275" s="54">
        <f t="shared" si="14"/>
        <v>-690.7607655502361</v>
      </c>
      <c r="F275" s="34">
        <f t="shared" si="13"/>
        <v>-0.011540761946573932</v>
      </c>
      <c r="G275" s="21"/>
    </row>
    <row r="276" spans="1:7" ht="12.75" customHeight="1">
      <c r="A276" s="32">
        <v>14</v>
      </c>
      <c r="B276" s="33" t="s">
        <v>41</v>
      </c>
      <c r="C276" s="62">
        <v>35534</v>
      </c>
      <c r="D276" s="54">
        <v>35123.818181818184</v>
      </c>
      <c r="E276" s="54">
        <f t="shared" si="14"/>
        <v>-410.1818181818162</v>
      </c>
      <c r="F276" s="34">
        <f t="shared" si="13"/>
        <v>-0.0115433617994545</v>
      </c>
      <c r="G276" s="21"/>
    </row>
    <row r="277" spans="1:7" ht="12.75" customHeight="1">
      <c r="A277" s="32">
        <v>15</v>
      </c>
      <c r="B277" s="33" t="s">
        <v>42</v>
      </c>
      <c r="C277" s="62">
        <v>17289</v>
      </c>
      <c r="D277" s="54">
        <v>17089.55980861244</v>
      </c>
      <c r="E277" s="54">
        <f t="shared" si="14"/>
        <v>-199.44019138755903</v>
      </c>
      <c r="F277" s="34">
        <f t="shared" si="13"/>
        <v>-0.011535669581095438</v>
      </c>
      <c r="G277" s="21"/>
    </row>
    <row r="278" spans="1:7" ht="12.75" customHeight="1">
      <c r="A278" s="32">
        <v>16</v>
      </c>
      <c r="B278" s="33" t="s">
        <v>43</v>
      </c>
      <c r="C278" s="62">
        <v>16416</v>
      </c>
      <c r="D278" s="54">
        <v>16226.88038277512</v>
      </c>
      <c r="E278" s="54">
        <f t="shared" si="14"/>
        <v>-189.11961722488013</v>
      </c>
      <c r="F278" s="34">
        <f t="shared" si="13"/>
        <v>-0.011520444519059462</v>
      </c>
      <c r="G278" s="21"/>
    </row>
    <row r="279" spans="1:7" ht="12.75" customHeight="1">
      <c r="A279" s="32">
        <v>17</v>
      </c>
      <c r="B279" s="33" t="s">
        <v>44</v>
      </c>
      <c r="C279" s="62">
        <v>71605</v>
      </c>
      <c r="D279" s="54">
        <v>70779.27751196173</v>
      </c>
      <c r="E279" s="54">
        <f t="shared" si="14"/>
        <v>-825.722488038271</v>
      </c>
      <c r="F279" s="34">
        <f t="shared" si="13"/>
        <v>-0.011531631702231282</v>
      </c>
      <c r="G279" s="21"/>
    </row>
    <row r="280" spans="1:7" ht="12.75" customHeight="1">
      <c r="A280" s="32">
        <v>18</v>
      </c>
      <c r="B280" s="33" t="s">
        <v>45</v>
      </c>
      <c r="C280" s="62">
        <v>37713</v>
      </c>
      <c r="D280" s="54">
        <v>37278.04784688995</v>
      </c>
      <c r="E280" s="54">
        <f t="shared" si="14"/>
        <v>-434.9521531100472</v>
      </c>
      <c r="F280" s="34">
        <f t="shared" si="13"/>
        <v>-0.01153321541935267</v>
      </c>
      <c r="G280" s="21"/>
    </row>
    <row r="281" spans="1:7" ht="12.75" customHeight="1">
      <c r="A281" s="32">
        <v>19</v>
      </c>
      <c r="B281" s="33" t="s">
        <v>46</v>
      </c>
      <c r="C281" s="62">
        <v>107106</v>
      </c>
      <c r="D281" s="54">
        <v>105870.48803827752</v>
      </c>
      <c r="E281" s="54">
        <f t="shared" si="14"/>
        <v>-1235.5119617224846</v>
      </c>
      <c r="F281" s="34">
        <f t="shared" si="13"/>
        <v>-0.011535413158202945</v>
      </c>
      <c r="G281" s="21"/>
    </row>
    <row r="282" spans="1:8" ht="12.75" customHeight="1">
      <c r="A282" s="32">
        <v>20</v>
      </c>
      <c r="B282" s="33" t="s">
        <v>47</v>
      </c>
      <c r="C282" s="62">
        <v>42071</v>
      </c>
      <c r="D282" s="54">
        <v>41585.516746411486</v>
      </c>
      <c r="E282" s="54">
        <f t="shared" si="14"/>
        <v>-485.48325358851434</v>
      </c>
      <c r="F282" s="34">
        <f t="shared" si="13"/>
        <v>-0.011539617636578983</v>
      </c>
      <c r="G282" s="21"/>
      <c r="H282" s="1" t="s">
        <v>14</v>
      </c>
    </row>
    <row r="283" spans="1:7" ht="12.75" customHeight="1">
      <c r="A283" s="32">
        <v>21</v>
      </c>
      <c r="B283" s="33" t="s">
        <v>48</v>
      </c>
      <c r="C283" s="62">
        <v>71568</v>
      </c>
      <c r="D283" s="54">
        <v>70742.71291866028</v>
      </c>
      <c r="E283" s="54">
        <f t="shared" si="14"/>
        <v>-825.2870813397167</v>
      </c>
      <c r="F283" s="34">
        <f t="shared" si="13"/>
        <v>-0.011531509631954458</v>
      </c>
      <c r="G283" s="21"/>
    </row>
    <row r="284" spans="1:7" ht="12.75" customHeight="1">
      <c r="A284" s="32">
        <v>22</v>
      </c>
      <c r="B284" s="33" t="s">
        <v>49</v>
      </c>
      <c r="C284" s="62">
        <v>34853</v>
      </c>
      <c r="D284" s="54">
        <v>34450.87081339713</v>
      </c>
      <c r="E284" s="54">
        <f t="shared" si="14"/>
        <v>-402.1291866028696</v>
      </c>
      <c r="F284" s="34">
        <f t="shared" si="13"/>
        <v>-0.011537864361830246</v>
      </c>
      <c r="G284" s="21"/>
    </row>
    <row r="285" spans="1:7" ht="12.75" customHeight="1">
      <c r="A285" s="32">
        <v>23</v>
      </c>
      <c r="B285" s="33" t="s">
        <v>50</v>
      </c>
      <c r="C285" s="62">
        <v>70317</v>
      </c>
      <c r="D285" s="54">
        <v>69506.5023923445</v>
      </c>
      <c r="E285" s="54">
        <f t="shared" si="14"/>
        <v>-810.4976076555031</v>
      </c>
      <c r="F285" s="34">
        <f t="shared" si="13"/>
        <v>-0.011526339400934385</v>
      </c>
      <c r="G285" s="21"/>
    </row>
    <row r="286" spans="1:7" ht="12.75" customHeight="1">
      <c r="A286" s="32">
        <v>24</v>
      </c>
      <c r="B286" s="33" t="s">
        <v>51</v>
      </c>
      <c r="C286" s="62">
        <v>69640</v>
      </c>
      <c r="D286" s="54">
        <v>68836.51674641148</v>
      </c>
      <c r="E286" s="54">
        <f t="shared" si="14"/>
        <v>-803.4832535885216</v>
      </c>
      <c r="F286" s="34">
        <f t="shared" si="13"/>
        <v>-0.011537668776400369</v>
      </c>
      <c r="G286" s="21"/>
    </row>
    <row r="287" spans="1:7" ht="12.75" customHeight="1">
      <c r="A287" s="32">
        <v>25</v>
      </c>
      <c r="B287" s="33" t="s">
        <v>52</v>
      </c>
      <c r="C287" s="62">
        <v>42832</v>
      </c>
      <c r="D287" s="54">
        <v>42337.52153110048</v>
      </c>
      <c r="E287" s="54">
        <f t="shared" si="14"/>
        <v>-494.4784688995205</v>
      </c>
      <c r="F287" s="34">
        <f t="shared" si="13"/>
        <v>-0.011544603775203598</v>
      </c>
      <c r="G287" s="21"/>
    </row>
    <row r="288" spans="1:7" ht="12.75" customHeight="1">
      <c r="A288" s="32">
        <v>26</v>
      </c>
      <c r="B288" s="33" t="s">
        <v>53</v>
      </c>
      <c r="C288" s="62">
        <v>60840</v>
      </c>
      <c r="D288" s="54">
        <v>60138.56937799043</v>
      </c>
      <c r="E288" s="54">
        <f t="shared" si="14"/>
        <v>-701.4306220095677</v>
      </c>
      <c r="F288" s="34">
        <f t="shared" si="13"/>
        <v>-0.011529102925864032</v>
      </c>
      <c r="G288" s="21"/>
    </row>
    <row r="289" spans="1:7" ht="12.75" customHeight="1">
      <c r="A289" s="32">
        <v>27</v>
      </c>
      <c r="B289" s="33" t="s">
        <v>54</v>
      </c>
      <c r="C289" s="62">
        <v>43379</v>
      </c>
      <c r="D289" s="54">
        <v>42879.04306220096</v>
      </c>
      <c r="E289" s="54">
        <f t="shared" si="14"/>
        <v>-499.95693779904104</v>
      </c>
      <c r="F289" s="34">
        <f t="shared" si="13"/>
        <v>-0.011525321879228221</v>
      </c>
      <c r="G289" s="21"/>
    </row>
    <row r="290" spans="1:7" ht="12.75" customHeight="1">
      <c r="A290" s="32">
        <v>28</v>
      </c>
      <c r="B290" s="33" t="s">
        <v>55</v>
      </c>
      <c r="C290" s="62">
        <v>99464</v>
      </c>
      <c r="D290" s="54">
        <v>98316.85167464115</v>
      </c>
      <c r="E290" s="54">
        <f t="shared" si="14"/>
        <v>-1147.1483253588522</v>
      </c>
      <c r="F290" s="34">
        <f t="shared" si="13"/>
        <v>-0.01153330175097374</v>
      </c>
      <c r="G290" s="21"/>
    </row>
    <row r="291" spans="1:7" ht="12.75" customHeight="1">
      <c r="A291" s="32">
        <v>29</v>
      </c>
      <c r="B291" s="33" t="s">
        <v>56</v>
      </c>
      <c r="C291" s="62">
        <v>45883</v>
      </c>
      <c r="D291" s="54">
        <v>45353.44976076555</v>
      </c>
      <c r="E291" s="54">
        <f t="shared" si="14"/>
        <v>-529.5502392344497</v>
      </c>
      <c r="F291" s="34">
        <f t="shared" si="13"/>
        <v>-0.011541316810898365</v>
      </c>
      <c r="G291" s="21"/>
    </row>
    <row r="292" spans="1:8" ht="12.75" customHeight="1">
      <c r="A292" s="32">
        <v>30</v>
      </c>
      <c r="B292" s="33" t="s">
        <v>57</v>
      </c>
      <c r="C292" s="62">
        <v>131538</v>
      </c>
      <c r="D292" s="54">
        <v>130020.58373205742</v>
      </c>
      <c r="E292" s="54">
        <f t="shared" si="14"/>
        <v>-1517.416267942579</v>
      </c>
      <c r="F292" s="34">
        <f t="shared" si="13"/>
        <v>-0.011535953625131741</v>
      </c>
      <c r="G292" s="21"/>
      <c r="H292" s="1" t="s">
        <v>14</v>
      </c>
    </row>
    <row r="293" spans="1:7" ht="12.75" customHeight="1">
      <c r="A293" s="32">
        <v>31</v>
      </c>
      <c r="B293" s="33" t="s">
        <v>58</v>
      </c>
      <c r="C293" s="62">
        <v>145439</v>
      </c>
      <c r="D293" s="54">
        <v>143762.1913875598</v>
      </c>
      <c r="E293" s="54">
        <f t="shared" si="14"/>
        <v>-1676.8086124401889</v>
      </c>
      <c r="F293" s="34">
        <f t="shared" si="13"/>
        <v>-0.011529291403545052</v>
      </c>
      <c r="G293" s="21"/>
    </row>
    <row r="294" spans="1:7" ht="12.75" customHeight="1">
      <c r="A294" s="32">
        <v>32</v>
      </c>
      <c r="B294" s="33" t="s">
        <v>59</v>
      </c>
      <c r="C294" s="62">
        <v>47084</v>
      </c>
      <c r="D294" s="54">
        <v>46541.23444976076</v>
      </c>
      <c r="E294" s="54">
        <f t="shared" si="14"/>
        <v>-542.7655502392372</v>
      </c>
      <c r="F294" s="34">
        <f t="shared" si="13"/>
        <v>-0.011527600676222011</v>
      </c>
      <c r="G294" s="21"/>
    </row>
    <row r="295" spans="1:7" ht="12.75" customHeight="1">
      <c r="A295" s="32"/>
      <c r="B295" s="51" t="s">
        <v>60</v>
      </c>
      <c r="C295" s="58">
        <v>1932627</v>
      </c>
      <c r="D295" s="58">
        <v>1910337.9043062201</v>
      </c>
      <c r="E295" s="54">
        <f t="shared" si="14"/>
        <v>-22289.095693779876</v>
      </c>
      <c r="F295" s="52">
        <f>E295/C295</f>
        <v>-0.011533056142638946</v>
      </c>
      <c r="G295" s="21"/>
    </row>
    <row r="296" spans="1:7" ht="12.75" customHeight="1">
      <c r="A296" s="44"/>
      <c r="B296" s="45"/>
      <c r="C296" s="63"/>
      <c r="D296" s="64"/>
      <c r="E296" s="64"/>
      <c r="F296" s="65"/>
      <c r="G296" s="21"/>
    </row>
    <row r="297" spans="1:8" ht="14.25">
      <c r="A297" s="66" t="s">
        <v>224</v>
      </c>
      <c r="B297" s="67"/>
      <c r="C297" s="67"/>
      <c r="D297" s="67"/>
      <c r="E297" s="67"/>
      <c r="F297" s="67"/>
      <c r="G297" s="67"/>
      <c r="H297" s="67"/>
    </row>
    <row r="298" spans="1:6" ht="46.5" customHeight="1">
      <c r="A298" s="135" t="s">
        <v>64</v>
      </c>
      <c r="B298" s="135" t="s">
        <v>65</v>
      </c>
      <c r="C298" s="175" t="s">
        <v>225</v>
      </c>
      <c r="D298" s="175" t="s">
        <v>226</v>
      </c>
      <c r="E298" s="135" t="s">
        <v>66</v>
      </c>
      <c r="F298" s="70"/>
    </row>
    <row r="299" spans="1:6" ht="13.5" customHeight="1">
      <c r="A299" s="68">
        <v>1</v>
      </c>
      <c r="B299" s="68">
        <v>2</v>
      </c>
      <c r="C299" s="69">
        <v>3</v>
      </c>
      <c r="D299" s="69">
        <v>4</v>
      </c>
      <c r="E299" s="68">
        <v>5</v>
      </c>
      <c r="F299" s="70"/>
    </row>
    <row r="300" spans="1:7" ht="12.75" customHeight="1">
      <c r="A300" s="48">
        <v>1</v>
      </c>
      <c r="B300" s="33" t="s">
        <v>28</v>
      </c>
      <c r="C300" s="71">
        <v>14330140</v>
      </c>
      <c r="D300" s="71">
        <v>13399515</v>
      </c>
      <c r="E300" s="34">
        <f aca="true" t="shared" si="15" ref="E300:E332">D300/C300</f>
        <v>0.9350582059910092</v>
      </c>
      <c r="F300" s="63"/>
      <c r="G300" s="21"/>
    </row>
    <row r="301" spans="1:7" ht="12.75" customHeight="1">
      <c r="A301" s="48">
        <v>2</v>
      </c>
      <c r="B301" s="33" t="s">
        <v>29</v>
      </c>
      <c r="C301" s="71">
        <v>21626398</v>
      </c>
      <c r="D301" s="71">
        <v>20220129</v>
      </c>
      <c r="E301" s="34">
        <f t="shared" si="15"/>
        <v>0.9349744233875655</v>
      </c>
      <c r="F301" s="63"/>
      <c r="G301" s="21"/>
    </row>
    <row r="302" spans="1:7" ht="12.75" customHeight="1">
      <c r="A302" s="48">
        <v>3</v>
      </c>
      <c r="B302" s="33" t="s">
        <v>30</v>
      </c>
      <c r="C302" s="71">
        <v>26964220</v>
      </c>
      <c r="D302" s="71">
        <v>25199589</v>
      </c>
      <c r="E302" s="34">
        <f t="shared" si="15"/>
        <v>0.9345565716345586</v>
      </c>
      <c r="F302" s="63"/>
      <c r="G302" s="21"/>
    </row>
    <row r="303" spans="1:7" ht="12.75" customHeight="1">
      <c r="A303" s="48">
        <v>4</v>
      </c>
      <c r="B303" s="33" t="s">
        <v>31</v>
      </c>
      <c r="C303" s="71">
        <v>37641440</v>
      </c>
      <c r="D303" s="71">
        <v>35218520</v>
      </c>
      <c r="E303" s="34">
        <f t="shared" si="15"/>
        <v>0.9356315805133916</v>
      </c>
      <c r="F303" s="63"/>
      <c r="G303" s="21"/>
    </row>
    <row r="304" spans="1:7" ht="12.75" customHeight="1">
      <c r="A304" s="48">
        <v>5</v>
      </c>
      <c r="B304" s="33" t="s">
        <v>32</v>
      </c>
      <c r="C304" s="71">
        <v>27714224</v>
      </c>
      <c r="D304" s="71">
        <v>25935616</v>
      </c>
      <c r="E304" s="34">
        <f t="shared" si="15"/>
        <v>0.9358232797714271</v>
      </c>
      <c r="F304" s="63"/>
      <c r="G304" s="21"/>
    </row>
    <row r="305" spans="1:7" ht="12.75" customHeight="1">
      <c r="A305" s="48">
        <v>6</v>
      </c>
      <c r="B305" s="33" t="s">
        <v>33</v>
      </c>
      <c r="C305" s="71">
        <v>31954540</v>
      </c>
      <c r="D305" s="71">
        <v>29859838</v>
      </c>
      <c r="E305" s="34">
        <f t="shared" si="15"/>
        <v>0.9344474368900318</v>
      </c>
      <c r="F305" s="63"/>
      <c r="G305" s="21"/>
    </row>
    <row r="306" spans="1:7" ht="12.75" customHeight="1">
      <c r="A306" s="48">
        <v>7</v>
      </c>
      <c r="B306" s="33" t="s">
        <v>34</v>
      </c>
      <c r="C306" s="71">
        <v>23605986</v>
      </c>
      <c r="D306" s="71">
        <v>22064135</v>
      </c>
      <c r="E306" s="34">
        <f t="shared" si="15"/>
        <v>0.9346838975503925</v>
      </c>
      <c r="F306" s="63"/>
      <c r="G306" s="21"/>
    </row>
    <row r="307" spans="1:7" ht="12.75" customHeight="1">
      <c r="A307" s="48">
        <v>8</v>
      </c>
      <c r="B307" s="33" t="s">
        <v>35</v>
      </c>
      <c r="C307" s="71">
        <v>36302568</v>
      </c>
      <c r="D307" s="71">
        <v>33956033</v>
      </c>
      <c r="E307" s="34">
        <f t="shared" si="15"/>
        <v>0.9353617352910131</v>
      </c>
      <c r="F307" s="63"/>
      <c r="G307" s="21"/>
    </row>
    <row r="308" spans="1:7" ht="12.75" customHeight="1">
      <c r="A308" s="48">
        <v>9</v>
      </c>
      <c r="B308" s="33" t="s">
        <v>36</v>
      </c>
      <c r="C308" s="71">
        <v>14754390</v>
      </c>
      <c r="D308" s="71">
        <v>13792400</v>
      </c>
      <c r="E308" s="34">
        <f t="shared" si="15"/>
        <v>0.9347997443472756</v>
      </c>
      <c r="F308" s="63"/>
      <c r="G308" s="21"/>
    </row>
    <row r="309" spans="1:7" ht="12.75" customHeight="1">
      <c r="A309" s="48">
        <v>10</v>
      </c>
      <c r="B309" s="33" t="s">
        <v>37</v>
      </c>
      <c r="C309" s="71">
        <v>15453630</v>
      </c>
      <c r="D309" s="71">
        <v>14449827</v>
      </c>
      <c r="E309" s="34">
        <f t="shared" si="15"/>
        <v>0.9350441935001679</v>
      </c>
      <c r="F309" s="63"/>
      <c r="G309" s="21"/>
    </row>
    <row r="310" spans="1:7" ht="12.75" customHeight="1">
      <c r="A310" s="48">
        <v>11</v>
      </c>
      <c r="B310" s="33" t="s">
        <v>38</v>
      </c>
      <c r="C310" s="71">
        <v>37709164</v>
      </c>
      <c r="D310" s="71">
        <v>35271280</v>
      </c>
      <c r="E310" s="34">
        <f t="shared" si="15"/>
        <v>0.9353503567461745</v>
      </c>
      <c r="F310" s="63"/>
      <c r="G310" s="21"/>
    </row>
    <row r="311" spans="1:7" ht="12.75" customHeight="1">
      <c r="A311" s="48">
        <v>12</v>
      </c>
      <c r="B311" s="33" t="s">
        <v>39</v>
      </c>
      <c r="C311" s="71">
        <v>35040800</v>
      </c>
      <c r="D311" s="71">
        <v>32765194</v>
      </c>
      <c r="E311" s="34">
        <f t="shared" si="15"/>
        <v>0.935058389077875</v>
      </c>
      <c r="F311" s="63"/>
      <c r="G311" s="21"/>
    </row>
    <row r="312" spans="1:7" ht="12.75" customHeight="1">
      <c r="A312" s="48">
        <v>13</v>
      </c>
      <c r="B312" s="33" t="s">
        <v>40</v>
      </c>
      <c r="C312" s="71">
        <v>26119630</v>
      </c>
      <c r="D312" s="71">
        <v>24431985</v>
      </c>
      <c r="E312" s="34">
        <f t="shared" si="15"/>
        <v>0.9353878672860221</v>
      </c>
      <c r="F312" s="63"/>
      <c r="G312" s="21"/>
    </row>
    <row r="313" spans="1:7" ht="12.75" customHeight="1">
      <c r="A313" s="48">
        <v>14</v>
      </c>
      <c r="B313" s="33" t="s">
        <v>41</v>
      </c>
      <c r="C313" s="71">
        <v>18871430</v>
      </c>
      <c r="D313" s="71">
        <v>17637185</v>
      </c>
      <c r="E313" s="34">
        <f t="shared" si="15"/>
        <v>0.9345971661924931</v>
      </c>
      <c r="F313" s="63"/>
      <c r="G313" s="21"/>
    </row>
    <row r="314" spans="1:7" ht="12.75" customHeight="1">
      <c r="A314" s="48">
        <v>15</v>
      </c>
      <c r="B314" s="33" t="s">
        <v>42</v>
      </c>
      <c r="C314" s="71">
        <v>7831590</v>
      </c>
      <c r="D314" s="71">
        <v>7324577</v>
      </c>
      <c r="E314" s="34">
        <f t="shared" si="15"/>
        <v>0.9352605281941471</v>
      </c>
      <c r="F314" s="63"/>
      <c r="G314" s="21"/>
    </row>
    <row r="315" spans="1:7" ht="12.75" customHeight="1">
      <c r="A315" s="48">
        <v>16</v>
      </c>
      <c r="B315" s="33" t="s">
        <v>43</v>
      </c>
      <c r="C315" s="71">
        <v>8513130</v>
      </c>
      <c r="D315" s="71">
        <v>7958046</v>
      </c>
      <c r="E315" s="34">
        <f t="shared" si="15"/>
        <v>0.9347967198903341</v>
      </c>
      <c r="F315" s="63"/>
      <c r="G315" s="21"/>
    </row>
    <row r="316" spans="1:7" ht="12.75" customHeight="1">
      <c r="A316" s="48">
        <v>17</v>
      </c>
      <c r="B316" s="33" t="s">
        <v>44</v>
      </c>
      <c r="C316" s="71">
        <v>32946220</v>
      </c>
      <c r="D316" s="71">
        <v>30811188</v>
      </c>
      <c r="E316" s="34">
        <f t="shared" si="15"/>
        <v>0.935196450457746</v>
      </c>
      <c r="F316" s="63"/>
      <c r="G316" s="21"/>
    </row>
    <row r="317" spans="1:7" ht="12.75" customHeight="1">
      <c r="A317" s="48">
        <v>18</v>
      </c>
      <c r="B317" s="33" t="s">
        <v>45</v>
      </c>
      <c r="C317" s="71">
        <v>17300400</v>
      </c>
      <c r="D317" s="71">
        <v>16179470</v>
      </c>
      <c r="E317" s="34">
        <f t="shared" si="15"/>
        <v>0.9352078564657464</v>
      </c>
      <c r="F317" s="63"/>
      <c r="G317" s="21"/>
    </row>
    <row r="318" spans="1:7" ht="12.75" customHeight="1">
      <c r="A318" s="48">
        <v>19</v>
      </c>
      <c r="B318" s="33" t="s">
        <v>46</v>
      </c>
      <c r="C318" s="71">
        <v>48305376</v>
      </c>
      <c r="D318" s="71">
        <v>45183191</v>
      </c>
      <c r="E318" s="34">
        <f t="shared" si="15"/>
        <v>0.9353656826933714</v>
      </c>
      <c r="F318" s="63"/>
      <c r="G318" s="21" t="s">
        <v>14</v>
      </c>
    </row>
    <row r="319" spans="1:7" ht="12.75" customHeight="1">
      <c r="A319" s="48">
        <v>20</v>
      </c>
      <c r="B319" s="33" t="s">
        <v>47</v>
      </c>
      <c r="C319" s="71">
        <v>20266970</v>
      </c>
      <c r="D319" s="71">
        <v>18950308</v>
      </c>
      <c r="E319" s="34">
        <f t="shared" si="15"/>
        <v>0.9350340973515034</v>
      </c>
      <c r="F319" s="63"/>
      <c r="G319" s="21"/>
    </row>
    <row r="320" spans="1:7" ht="12.75" customHeight="1">
      <c r="A320" s="48">
        <v>21</v>
      </c>
      <c r="B320" s="33" t="s">
        <v>48</v>
      </c>
      <c r="C320" s="71">
        <v>33309360</v>
      </c>
      <c r="D320" s="71">
        <v>31149500</v>
      </c>
      <c r="E320" s="34">
        <f t="shared" si="15"/>
        <v>0.9351575653209788</v>
      </c>
      <c r="F320" s="63"/>
      <c r="G320" s="21"/>
    </row>
    <row r="321" spans="1:7" ht="12.75" customHeight="1">
      <c r="A321" s="48">
        <v>22</v>
      </c>
      <c r="B321" s="33" t="s">
        <v>49</v>
      </c>
      <c r="C321" s="71">
        <v>19007660</v>
      </c>
      <c r="D321" s="71">
        <v>17765370</v>
      </c>
      <c r="E321" s="34">
        <f t="shared" si="15"/>
        <v>0.9346426651150115</v>
      </c>
      <c r="F321" s="63"/>
      <c r="G321" s="21"/>
    </row>
    <row r="322" spans="1:7" ht="12.75" customHeight="1">
      <c r="A322" s="48">
        <v>23</v>
      </c>
      <c r="B322" s="33" t="s">
        <v>50</v>
      </c>
      <c r="C322" s="71">
        <v>36013806</v>
      </c>
      <c r="D322" s="71">
        <v>33613696</v>
      </c>
      <c r="E322" s="34">
        <f t="shared" si="15"/>
        <v>0.9333558358147428</v>
      </c>
      <c r="F322" s="63"/>
      <c r="G322" s="21"/>
    </row>
    <row r="323" spans="1:7" ht="12.75" customHeight="1">
      <c r="A323" s="48">
        <v>24</v>
      </c>
      <c r="B323" s="33" t="s">
        <v>51</v>
      </c>
      <c r="C323" s="71">
        <v>32865460</v>
      </c>
      <c r="D323" s="71">
        <v>30732713</v>
      </c>
      <c r="E323" s="34">
        <f t="shared" si="15"/>
        <v>0.9351067351559966</v>
      </c>
      <c r="F323" s="63"/>
      <c r="G323" s="21"/>
    </row>
    <row r="324" spans="1:7" ht="12.75" customHeight="1">
      <c r="A324" s="48">
        <v>25</v>
      </c>
      <c r="B324" s="33" t="s">
        <v>52</v>
      </c>
      <c r="C324" s="71">
        <v>19746220</v>
      </c>
      <c r="D324" s="71">
        <v>18466277</v>
      </c>
      <c r="E324" s="34">
        <f t="shared" si="15"/>
        <v>0.935180353505633</v>
      </c>
      <c r="F324" s="63" t="s">
        <v>14</v>
      </c>
      <c r="G324" s="21"/>
    </row>
    <row r="325" spans="1:7" ht="12.75" customHeight="1">
      <c r="A325" s="48">
        <v>26</v>
      </c>
      <c r="B325" s="33" t="s">
        <v>53</v>
      </c>
      <c r="C325" s="71">
        <v>43624218</v>
      </c>
      <c r="D325" s="71">
        <v>40743277</v>
      </c>
      <c r="E325" s="34">
        <f t="shared" si="15"/>
        <v>0.9339600540232034</v>
      </c>
      <c r="F325" s="63"/>
      <c r="G325" s="21"/>
    </row>
    <row r="326" spans="1:7" ht="12.75" customHeight="1">
      <c r="A326" s="48">
        <v>27</v>
      </c>
      <c r="B326" s="33" t="s">
        <v>54</v>
      </c>
      <c r="C326" s="71">
        <v>24339710</v>
      </c>
      <c r="D326" s="71">
        <v>22736781</v>
      </c>
      <c r="E326" s="34">
        <f t="shared" si="15"/>
        <v>0.9341434635005923</v>
      </c>
      <c r="F326" s="63"/>
      <c r="G326" s="21"/>
    </row>
    <row r="327" spans="1:7" ht="12.75" customHeight="1">
      <c r="A327" s="48">
        <v>28</v>
      </c>
      <c r="B327" s="33" t="s">
        <v>55</v>
      </c>
      <c r="C327" s="71">
        <v>45478880</v>
      </c>
      <c r="D327" s="71">
        <v>42543121</v>
      </c>
      <c r="E327" s="34">
        <f t="shared" si="15"/>
        <v>0.9354478606333313</v>
      </c>
      <c r="F327" s="63"/>
      <c r="G327" s="21"/>
    </row>
    <row r="328" spans="1:7" ht="12.75" customHeight="1">
      <c r="A328" s="48">
        <v>29</v>
      </c>
      <c r="B328" s="33" t="s">
        <v>56</v>
      </c>
      <c r="C328" s="71">
        <v>27013606</v>
      </c>
      <c r="D328" s="71">
        <v>25238420</v>
      </c>
      <c r="E328" s="34">
        <f t="shared" si="15"/>
        <v>0.9342854856178772</v>
      </c>
      <c r="F328" s="63"/>
      <c r="G328" s="21"/>
    </row>
    <row r="329" spans="1:8" ht="12.75" customHeight="1">
      <c r="A329" s="48">
        <v>30</v>
      </c>
      <c r="B329" s="33" t="s">
        <v>57</v>
      </c>
      <c r="C329" s="71">
        <v>57894546</v>
      </c>
      <c r="D329" s="71">
        <v>54147580</v>
      </c>
      <c r="E329" s="34">
        <f t="shared" si="15"/>
        <v>0.9352794648393995</v>
      </c>
      <c r="F329" s="63"/>
      <c r="G329" s="21"/>
      <c r="H329" s="1" t="s">
        <v>14</v>
      </c>
    </row>
    <row r="330" spans="1:7" ht="12.75" customHeight="1">
      <c r="A330" s="48">
        <v>31</v>
      </c>
      <c r="B330" s="33" t="s">
        <v>58</v>
      </c>
      <c r="C330" s="71">
        <v>64403780</v>
      </c>
      <c r="D330" s="71">
        <v>60239196</v>
      </c>
      <c r="E330" s="34">
        <f t="shared" si="15"/>
        <v>0.9353363420594257</v>
      </c>
      <c r="F330" s="63"/>
      <c r="G330" s="21" t="s">
        <v>14</v>
      </c>
    </row>
    <row r="331" spans="1:8" ht="12.75" customHeight="1">
      <c r="A331" s="48">
        <v>32</v>
      </c>
      <c r="B331" s="33" t="s">
        <v>59</v>
      </c>
      <c r="C331" s="71">
        <v>29212838</v>
      </c>
      <c r="D331" s="71">
        <v>27286920</v>
      </c>
      <c r="E331" s="34">
        <f t="shared" si="15"/>
        <v>0.9340728894604489</v>
      </c>
      <c r="F331" s="63"/>
      <c r="G331" s="21"/>
      <c r="H331" s="1" t="s">
        <v>14</v>
      </c>
    </row>
    <row r="332" spans="1:7" ht="16.5" customHeight="1">
      <c r="A332" s="50"/>
      <c r="B332" s="51" t="s">
        <v>60</v>
      </c>
      <c r="C332" s="72">
        <v>936162330</v>
      </c>
      <c r="D332" s="73">
        <v>875270877</v>
      </c>
      <c r="E332" s="52">
        <f t="shared" si="15"/>
        <v>0.9349563093400692</v>
      </c>
      <c r="F332" s="47"/>
      <c r="G332" s="21" t="s">
        <v>14</v>
      </c>
    </row>
    <row r="333" spans="1:7" ht="16.5" customHeight="1">
      <c r="A333" s="44"/>
      <c r="B333" s="45"/>
      <c r="C333" s="63"/>
      <c r="D333" s="63"/>
      <c r="E333" s="65"/>
      <c r="F333" s="47"/>
      <c r="G333" s="21"/>
    </row>
    <row r="334" ht="15.75" customHeight="1">
      <c r="A334" s="6" t="s">
        <v>67</v>
      </c>
    </row>
    <row r="335" ht="14.25">
      <c r="A335" s="6"/>
    </row>
    <row r="336" ht="14.25">
      <c r="A336" s="6" t="s">
        <v>68</v>
      </c>
    </row>
    <row r="337" spans="1:7" ht="33.75" customHeight="1">
      <c r="A337" s="32" t="s">
        <v>21</v>
      </c>
      <c r="B337" s="32"/>
      <c r="C337" s="74" t="s">
        <v>69</v>
      </c>
      <c r="D337" s="74" t="s">
        <v>70</v>
      </c>
      <c r="E337" s="74" t="s">
        <v>6</v>
      </c>
      <c r="F337" s="74" t="s">
        <v>62</v>
      </c>
      <c r="G337" s="56"/>
    </row>
    <row r="338" spans="1:7" ht="16.5" customHeight="1">
      <c r="A338" s="32">
        <v>1</v>
      </c>
      <c r="B338" s="32">
        <v>2</v>
      </c>
      <c r="C338" s="74">
        <v>3</v>
      </c>
      <c r="D338" s="74">
        <v>4</v>
      </c>
      <c r="E338" s="74" t="s">
        <v>71</v>
      </c>
      <c r="F338" s="74">
        <v>6</v>
      </c>
      <c r="G338" s="56"/>
    </row>
    <row r="339" spans="1:7" ht="27" customHeight="1">
      <c r="A339" s="75">
        <v>1</v>
      </c>
      <c r="B339" s="76" t="s">
        <v>240</v>
      </c>
      <c r="C339" s="93">
        <v>0</v>
      </c>
      <c r="D339" s="77">
        <v>0</v>
      </c>
      <c r="E339" s="78">
        <f>D339-C339</f>
        <v>0</v>
      </c>
      <c r="F339" s="79">
        <v>0</v>
      </c>
      <c r="G339" s="56"/>
    </row>
    <row r="340" spans="1:8" ht="28.5">
      <c r="A340" s="75">
        <v>2</v>
      </c>
      <c r="B340" s="76" t="s">
        <v>227</v>
      </c>
      <c r="C340" s="93">
        <v>114961.408</v>
      </c>
      <c r="D340" s="93">
        <v>114961.408</v>
      </c>
      <c r="E340" s="78">
        <f>D340-C340</f>
        <v>0</v>
      </c>
      <c r="F340" s="80">
        <f>E340/C340</f>
        <v>0</v>
      </c>
      <c r="G340" s="56"/>
      <c r="H340" s="1" t="s">
        <v>14</v>
      </c>
    </row>
    <row r="341" ht="14.25">
      <c r="A341" s="81"/>
    </row>
    <row r="342" spans="1:8" ht="14.25">
      <c r="A342" s="6" t="s">
        <v>241</v>
      </c>
      <c r="B342" s="67"/>
      <c r="C342" s="82"/>
      <c r="D342" s="67"/>
      <c r="E342" s="67"/>
      <c r="F342" s="67"/>
      <c r="G342" s="67" t="s">
        <v>14</v>
      </c>
      <c r="H342" s="1" t="s">
        <v>14</v>
      </c>
    </row>
    <row r="343" spans="1:8" ht="6" customHeight="1">
      <c r="A343" s="6"/>
      <c r="B343" s="67"/>
      <c r="C343" s="82"/>
      <c r="D343" s="67"/>
      <c r="E343" s="67"/>
      <c r="F343" s="67"/>
      <c r="G343" s="67"/>
      <c r="H343" s="1" t="s">
        <v>14</v>
      </c>
    </row>
    <row r="344" spans="1:5" ht="14.25">
      <c r="A344" s="67"/>
      <c r="B344" s="67"/>
      <c r="C344" s="67"/>
      <c r="D344" s="67"/>
      <c r="E344" s="83" t="s">
        <v>72</v>
      </c>
    </row>
    <row r="345" spans="1:8" ht="43.5" customHeight="1">
      <c r="A345" s="84" t="s">
        <v>73</v>
      </c>
      <c r="B345" s="84" t="s">
        <v>74</v>
      </c>
      <c r="C345" s="85" t="s">
        <v>75</v>
      </c>
      <c r="D345" s="86" t="s">
        <v>242</v>
      </c>
      <c r="E345" s="85" t="s">
        <v>76</v>
      </c>
      <c r="F345" s="87"/>
      <c r="G345" s="87"/>
      <c r="H345" s="56"/>
    </row>
    <row r="346" spans="1:8" ht="15.75" customHeight="1">
      <c r="A346" s="84">
        <v>1</v>
      </c>
      <c r="B346" s="84">
        <v>2</v>
      </c>
      <c r="C346" s="85">
        <v>3</v>
      </c>
      <c r="D346" s="86">
        <v>4</v>
      </c>
      <c r="E346" s="85">
        <v>5</v>
      </c>
      <c r="F346" s="87"/>
      <c r="G346" s="87"/>
      <c r="H346" s="56"/>
    </row>
    <row r="347" spans="1:8" ht="12.75" customHeight="1">
      <c r="A347" s="48">
        <v>1</v>
      </c>
      <c r="B347" s="33" t="s">
        <v>28</v>
      </c>
      <c r="C347" s="88">
        <v>1764.7480000000003</v>
      </c>
      <c r="D347" s="88">
        <v>0</v>
      </c>
      <c r="E347" s="89">
        <f aca="true" t="shared" si="16" ref="E347:E379">D347/C347</f>
        <v>0</v>
      </c>
      <c r="F347" s="90"/>
      <c r="G347" s="91"/>
      <c r="H347" s="92"/>
    </row>
    <row r="348" spans="1:8" ht="12.75" customHeight="1">
      <c r="A348" s="48">
        <v>2</v>
      </c>
      <c r="B348" s="33" t="s">
        <v>29</v>
      </c>
      <c r="C348" s="88">
        <v>3094.165</v>
      </c>
      <c r="D348" s="88">
        <v>0</v>
      </c>
      <c r="E348" s="89">
        <f t="shared" si="16"/>
        <v>0</v>
      </c>
      <c r="F348" s="90"/>
      <c r="G348" s="91"/>
      <c r="H348" s="92"/>
    </row>
    <row r="349" spans="1:8" ht="12.75" customHeight="1">
      <c r="A349" s="48">
        <v>3</v>
      </c>
      <c r="B349" s="33" t="s">
        <v>30</v>
      </c>
      <c r="C349" s="88">
        <v>3505.407</v>
      </c>
      <c r="D349" s="88">
        <v>0</v>
      </c>
      <c r="E349" s="89">
        <f t="shared" si="16"/>
        <v>0</v>
      </c>
      <c r="F349" s="90"/>
      <c r="G349" s="91"/>
      <c r="H349" s="92"/>
    </row>
    <row r="350" spans="1:8" ht="12.75" customHeight="1">
      <c r="A350" s="48">
        <v>4</v>
      </c>
      <c r="B350" s="33" t="s">
        <v>31</v>
      </c>
      <c r="C350" s="88">
        <v>4543.108</v>
      </c>
      <c r="D350" s="88">
        <v>0</v>
      </c>
      <c r="E350" s="89">
        <f t="shared" si="16"/>
        <v>0</v>
      </c>
      <c r="F350" s="90"/>
      <c r="G350" s="91"/>
      <c r="H350" s="92"/>
    </row>
    <row r="351" spans="1:8" ht="12.75" customHeight="1">
      <c r="A351" s="48">
        <v>5</v>
      </c>
      <c r="B351" s="33" t="s">
        <v>32</v>
      </c>
      <c r="C351" s="88">
        <v>3387.964</v>
      </c>
      <c r="D351" s="88">
        <v>0</v>
      </c>
      <c r="E351" s="89">
        <f t="shared" si="16"/>
        <v>0</v>
      </c>
      <c r="F351" s="90"/>
      <c r="G351" s="91"/>
      <c r="H351" s="92"/>
    </row>
    <row r="352" spans="1:8" ht="12.75" customHeight="1">
      <c r="A352" s="48">
        <v>6</v>
      </c>
      <c r="B352" s="33" t="s">
        <v>33</v>
      </c>
      <c r="C352" s="88">
        <v>4032.255</v>
      </c>
      <c r="D352" s="88">
        <v>0</v>
      </c>
      <c r="E352" s="89">
        <f t="shared" si="16"/>
        <v>0</v>
      </c>
      <c r="F352" s="90"/>
      <c r="G352" s="91"/>
      <c r="H352" s="92"/>
    </row>
    <row r="353" spans="1:8" ht="12.75" customHeight="1">
      <c r="A353" s="48">
        <v>7</v>
      </c>
      <c r="B353" s="33" t="s">
        <v>34</v>
      </c>
      <c r="C353" s="88">
        <v>3055.1899999999996</v>
      </c>
      <c r="D353" s="88">
        <v>0</v>
      </c>
      <c r="E353" s="89">
        <f t="shared" si="16"/>
        <v>0</v>
      </c>
      <c r="F353" s="90"/>
      <c r="G353" s="91"/>
      <c r="H353" s="92"/>
    </row>
    <row r="354" spans="1:8" ht="12.75" customHeight="1">
      <c r="A354" s="48">
        <v>8</v>
      </c>
      <c r="B354" s="33" t="s">
        <v>35</v>
      </c>
      <c r="C354" s="88">
        <v>4637.796</v>
      </c>
      <c r="D354" s="88">
        <v>0</v>
      </c>
      <c r="E354" s="89">
        <f t="shared" si="16"/>
        <v>0</v>
      </c>
      <c r="F354" s="90"/>
      <c r="G354" s="91"/>
      <c r="H354" s="92"/>
    </row>
    <row r="355" spans="1:8" ht="12.75" customHeight="1">
      <c r="A355" s="48">
        <v>9</v>
      </c>
      <c r="B355" s="33" t="s">
        <v>36</v>
      </c>
      <c r="C355" s="88">
        <v>2016.717</v>
      </c>
      <c r="D355" s="88">
        <v>0</v>
      </c>
      <c r="E355" s="89">
        <f t="shared" si="16"/>
        <v>0</v>
      </c>
      <c r="F355" s="90"/>
      <c r="G355" s="91"/>
      <c r="H355" s="92"/>
    </row>
    <row r="356" spans="1:8" ht="12.75" customHeight="1">
      <c r="A356" s="48">
        <v>10</v>
      </c>
      <c r="B356" s="33" t="s">
        <v>37</v>
      </c>
      <c r="C356" s="88">
        <v>1806.426</v>
      </c>
      <c r="D356" s="88">
        <v>0</v>
      </c>
      <c r="E356" s="89">
        <f t="shared" si="16"/>
        <v>0</v>
      </c>
      <c r="F356" s="90"/>
      <c r="G356" s="91"/>
      <c r="H356" s="92"/>
    </row>
    <row r="357" spans="1:8" ht="12.75" customHeight="1">
      <c r="A357" s="48">
        <v>11</v>
      </c>
      <c r="B357" s="33" t="s">
        <v>38</v>
      </c>
      <c r="C357" s="88">
        <v>4336.590999999999</v>
      </c>
      <c r="D357" s="88">
        <v>0</v>
      </c>
      <c r="E357" s="89">
        <f t="shared" si="16"/>
        <v>0</v>
      </c>
      <c r="F357" s="90"/>
      <c r="G357" s="91"/>
      <c r="H357" s="92"/>
    </row>
    <row r="358" spans="1:8" ht="12.75" customHeight="1">
      <c r="A358" s="48">
        <v>12</v>
      </c>
      <c r="B358" s="33" t="s">
        <v>39</v>
      </c>
      <c r="C358" s="88">
        <v>4057.955</v>
      </c>
      <c r="D358" s="88">
        <v>0</v>
      </c>
      <c r="E358" s="89">
        <f t="shared" si="16"/>
        <v>0</v>
      </c>
      <c r="F358" s="90"/>
      <c r="G358" s="91"/>
      <c r="H358" s="92"/>
    </row>
    <row r="359" spans="1:8" ht="12.75" customHeight="1">
      <c r="A359" s="48">
        <v>13</v>
      </c>
      <c r="B359" s="33" t="s">
        <v>40</v>
      </c>
      <c r="C359" s="88">
        <v>3287.861</v>
      </c>
      <c r="D359" s="88">
        <v>0</v>
      </c>
      <c r="E359" s="89">
        <f t="shared" si="16"/>
        <v>0</v>
      </c>
      <c r="F359" s="90"/>
      <c r="G359" s="91"/>
      <c r="H359" s="92"/>
    </row>
    <row r="360" spans="1:8" ht="12.75" customHeight="1">
      <c r="A360" s="48">
        <v>14</v>
      </c>
      <c r="B360" s="33" t="s">
        <v>41</v>
      </c>
      <c r="C360" s="88">
        <v>2348.103</v>
      </c>
      <c r="D360" s="88">
        <v>0</v>
      </c>
      <c r="E360" s="89">
        <f t="shared" si="16"/>
        <v>0</v>
      </c>
      <c r="F360" s="90"/>
      <c r="G360" s="91"/>
      <c r="H360" s="92"/>
    </row>
    <row r="361" spans="1:8" ht="12.75" customHeight="1">
      <c r="A361" s="48">
        <v>15</v>
      </c>
      <c r="B361" s="33" t="s">
        <v>42</v>
      </c>
      <c r="C361" s="88">
        <v>933.5250000000001</v>
      </c>
      <c r="D361" s="88">
        <v>0</v>
      </c>
      <c r="E361" s="89">
        <f t="shared" si="16"/>
        <v>0</v>
      </c>
      <c r="F361" s="90"/>
      <c r="G361" s="91"/>
      <c r="H361" s="92"/>
    </row>
    <row r="362" spans="1:8" ht="12.75" customHeight="1">
      <c r="A362" s="48">
        <v>16</v>
      </c>
      <c r="B362" s="33" t="s">
        <v>43</v>
      </c>
      <c r="C362" s="88">
        <v>1072.151</v>
      </c>
      <c r="D362" s="88">
        <v>0</v>
      </c>
      <c r="E362" s="89">
        <f t="shared" si="16"/>
        <v>0</v>
      </c>
      <c r="F362" s="90"/>
      <c r="G362" s="91"/>
      <c r="H362" s="92"/>
    </row>
    <row r="363" spans="1:8" ht="12.75" customHeight="1">
      <c r="A363" s="48">
        <v>17</v>
      </c>
      <c r="B363" s="33" t="s">
        <v>44</v>
      </c>
      <c r="C363" s="88">
        <v>3886.0390000000007</v>
      </c>
      <c r="D363" s="88">
        <v>0</v>
      </c>
      <c r="E363" s="89">
        <f t="shared" si="16"/>
        <v>0</v>
      </c>
      <c r="F363" s="90"/>
      <c r="G363" s="91"/>
      <c r="H363" s="92"/>
    </row>
    <row r="364" spans="1:8" ht="12.75" customHeight="1">
      <c r="A364" s="48">
        <v>18</v>
      </c>
      <c r="B364" s="33" t="s">
        <v>45</v>
      </c>
      <c r="C364" s="88">
        <v>2207.948</v>
      </c>
      <c r="D364" s="88">
        <v>0</v>
      </c>
      <c r="E364" s="89">
        <f t="shared" si="16"/>
        <v>0</v>
      </c>
      <c r="F364" s="90"/>
      <c r="G364" s="91"/>
      <c r="H364" s="92"/>
    </row>
    <row r="365" spans="1:8" ht="12.75" customHeight="1">
      <c r="A365" s="48">
        <v>19</v>
      </c>
      <c r="B365" s="33" t="s">
        <v>46</v>
      </c>
      <c r="C365" s="88">
        <v>5843.428</v>
      </c>
      <c r="D365" s="88">
        <v>0</v>
      </c>
      <c r="E365" s="89">
        <f t="shared" si="16"/>
        <v>0</v>
      </c>
      <c r="F365" s="90"/>
      <c r="G365" s="91"/>
      <c r="H365" s="92"/>
    </row>
    <row r="366" spans="1:8" ht="12.75" customHeight="1">
      <c r="A366" s="48">
        <v>20</v>
      </c>
      <c r="B366" s="33" t="s">
        <v>47</v>
      </c>
      <c r="C366" s="88">
        <v>2444.772</v>
      </c>
      <c r="D366" s="88">
        <v>0</v>
      </c>
      <c r="E366" s="89">
        <f t="shared" si="16"/>
        <v>0</v>
      </c>
      <c r="F366" s="90"/>
      <c r="G366" s="91"/>
      <c r="H366" s="92"/>
    </row>
    <row r="367" spans="1:8" ht="12.75" customHeight="1">
      <c r="A367" s="48">
        <v>21</v>
      </c>
      <c r="B367" s="33" t="s">
        <v>48</v>
      </c>
      <c r="C367" s="88">
        <v>4142.539</v>
      </c>
      <c r="D367" s="88">
        <v>0</v>
      </c>
      <c r="E367" s="89">
        <f t="shared" si="16"/>
        <v>0</v>
      </c>
      <c r="F367" s="90"/>
      <c r="G367" s="91"/>
      <c r="H367" s="92"/>
    </row>
    <row r="368" spans="1:8" ht="12.75" customHeight="1">
      <c r="A368" s="48">
        <v>22</v>
      </c>
      <c r="B368" s="33" t="s">
        <v>49</v>
      </c>
      <c r="C368" s="88">
        <v>2340.197</v>
      </c>
      <c r="D368" s="88">
        <v>0</v>
      </c>
      <c r="E368" s="89">
        <f t="shared" si="16"/>
        <v>0</v>
      </c>
      <c r="F368" s="90"/>
      <c r="G368" s="91"/>
      <c r="H368" s="92"/>
    </row>
    <row r="369" spans="1:8" ht="12.75" customHeight="1">
      <c r="A369" s="48">
        <v>23</v>
      </c>
      <c r="B369" s="33" t="s">
        <v>50</v>
      </c>
      <c r="C369" s="88">
        <v>4438.897</v>
      </c>
      <c r="D369" s="88">
        <v>0</v>
      </c>
      <c r="E369" s="89">
        <f t="shared" si="16"/>
        <v>0</v>
      </c>
      <c r="F369" s="90"/>
      <c r="G369" s="91"/>
      <c r="H369" s="92"/>
    </row>
    <row r="370" spans="1:8" ht="12.75" customHeight="1">
      <c r="A370" s="48">
        <v>24</v>
      </c>
      <c r="B370" s="33" t="s">
        <v>51</v>
      </c>
      <c r="C370" s="88">
        <v>4157.456</v>
      </c>
      <c r="D370" s="88">
        <v>0</v>
      </c>
      <c r="E370" s="89">
        <f t="shared" si="16"/>
        <v>0</v>
      </c>
      <c r="F370" s="90"/>
      <c r="G370" s="91"/>
      <c r="H370" s="92"/>
    </row>
    <row r="371" spans="1:8" ht="12.75" customHeight="1">
      <c r="A371" s="48">
        <v>25</v>
      </c>
      <c r="B371" s="33" t="s">
        <v>52</v>
      </c>
      <c r="C371" s="88">
        <v>2466.584</v>
      </c>
      <c r="D371" s="88">
        <v>0</v>
      </c>
      <c r="E371" s="89">
        <f t="shared" si="16"/>
        <v>0</v>
      </c>
      <c r="F371" s="90"/>
      <c r="G371" s="91"/>
      <c r="H371" s="92"/>
    </row>
    <row r="372" spans="1:8" ht="12.75" customHeight="1">
      <c r="A372" s="48">
        <v>26</v>
      </c>
      <c r="B372" s="33" t="s">
        <v>53</v>
      </c>
      <c r="C372" s="88">
        <v>5317.493</v>
      </c>
      <c r="D372" s="88">
        <v>0</v>
      </c>
      <c r="E372" s="89">
        <f t="shared" si="16"/>
        <v>0</v>
      </c>
      <c r="F372" s="90"/>
      <c r="G372" s="91"/>
      <c r="H372" s="92"/>
    </row>
    <row r="373" spans="1:8" ht="12.75" customHeight="1">
      <c r="A373" s="48">
        <v>27</v>
      </c>
      <c r="B373" s="33" t="s">
        <v>54</v>
      </c>
      <c r="C373" s="88">
        <v>3130.175</v>
      </c>
      <c r="D373" s="88">
        <v>0</v>
      </c>
      <c r="E373" s="89">
        <f t="shared" si="16"/>
        <v>0</v>
      </c>
      <c r="F373" s="90"/>
      <c r="G373" s="91"/>
      <c r="H373" s="92"/>
    </row>
    <row r="374" spans="1:8" ht="12.75" customHeight="1">
      <c r="A374" s="48">
        <v>28</v>
      </c>
      <c r="B374" s="33" t="s">
        <v>55</v>
      </c>
      <c r="C374" s="88">
        <v>5368.192999999999</v>
      </c>
      <c r="D374" s="88">
        <v>0</v>
      </c>
      <c r="E374" s="89">
        <f t="shared" si="16"/>
        <v>0</v>
      </c>
      <c r="F374" s="90"/>
      <c r="G374" s="91"/>
      <c r="H374" s="92"/>
    </row>
    <row r="375" spans="1:8" ht="12.75" customHeight="1">
      <c r="A375" s="48">
        <v>29</v>
      </c>
      <c r="B375" s="33" t="s">
        <v>56</v>
      </c>
      <c r="C375" s="88">
        <v>2962.559</v>
      </c>
      <c r="D375" s="88">
        <v>0</v>
      </c>
      <c r="E375" s="89">
        <f t="shared" si="16"/>
        <v>0</v>
      </c>
      <c r="F375" s="90"/>
      <c r="G375" s="91"/>
      <c r="H375" s="92"/>
    </row>
    <row r="376" spans="1:8" ht="12.75" customHeight="1">
      <c r="A376" s="48">
        <v>30</v>
      </c>
      <c r="B376" s="33" t="s">
        <v>57</v>
      </c>
      <c r="C376" s="88">
        <v>7153.015000000001</v>
      </c>
      <c r="D376" s="88">
        <v>0</v>
      </c>
      <c r="E376" s="89">
        <f t="shared" si="16"/>
        <v>0</v>
      </c>
      <c r="F376" s="90"/>
      <c r="G376" s="91"/>
      <c r="H376" s="92"/>
    </row>
    <row r="377" spans="1:8" ht="12.75" customHeight="1">
      <c r="A377" s="48">
        <v>31</v>
      </c>
      <c r="B377" s="33" t="s">
        <v>58</v>
      </c>
      <c r="C377" s="88">
        <v>7443.531</v>
      </c>
      <c r="D377" s="88">
        <v>0</v>
      </c>
      <c r="E377" s="89">
        <f t="shared" si="16"/>
        <v>0</v>
      </c>
      <c r="F377" s="90"/>
      <c r="G377" s="91"/>
      <c r="H377" s="92"/>
    </row>
    <row r="378" spans="1:8" ht="12.75" customHeight="1">
      <c r="A378" s="48">
        <v>32</v>
      </c>
      <c r="B378" s="33" t="s">
        <v>59</v>
      </c>
      <c r="C378" s="88">
        <v>3778.62</v>
      </c>
      <c r="D378" s="88">
        <v>0</v>
      </c>
      <c r="E378" s="89">
        <f t="shared" si="16"/>
        <v>0</v>
      </c>
      <c r="F378" s="90"/>
      <c r="G378" s="91"/>
      <c r="H378" s="92"/>
    </row>
    <row r="379" spans="1:8" ht="12.75" customHeight="1">
      <c r="A379" s="50"/>
      <c r="B379" s="51" t="s">
        <v>60</v>
      </c>
      <c r="C379" s="93">
        <v>114961.408</v>
      </c>
      <c r="D379" s="93">
        <v>0</v>
      </c>
      <c r="E379" s="94">
        <f t="shared" si="16"/>
        <v>0</v>
      </c>
      <c r="F379" s="90"/>
      <c r="G379" s="91"/>
      <c r="H379" s="92"/>
    </row>
    <row r="380" spans="1:8" ht="14.25">
      <c r="A380" s="44"/>
      <c r="B380" s="45"/>
      <c r="C380" s="95"/>
      <c r="D380" s="96"/>
      <c r="E380" s="97"/>
      <c r="F380" s="98"/>
      <c r="G380" s="99"/>
      <c r="H380" s="98"/>
    </row>
    <row r="381" spans="1:8" ht="14.25">
      <c r="A381" s="44"/>
      <c r="B381" s="45"/>
      <c r="C381" s="95"/>
      <c r="D381" s="96"/>
      <c r="E381" s="97"/>
      <c r="F381" s="96"/>
      <c r="G381" s="95"/>
      <c r="H381" s="96"/>
    </row>
    <row r="382" spans="1:7" ht="14.25">
      <c r="A382" s="6" t="s">
        <v>255</v>
      </c>
      <c r="B382" s="67"/>
      <c r="C382" s="82"/>
      <c r="D382" s="67"/>
      <c r="E382" s="67"/>
      <c r="F382" s="67"/>
      <c r="G382" s="67"/>
    </row>
    <row r="383" spans="1:5" ht="14.25">
      <c r="A383" s="67"/>
      <c r="B383" s="67"/>
      <c r="C383" s="67"/>
      <c r="D383" s="67"/>
      <c r="E383" s="83" t="s">
        <v>72</v>
      </c>
    </row>
    <row r="384" spans="1:7" ht="52.5" customHeight="1">
      <c r="A384" s="84" t="s">
        <v>73</v>
      </c>
      <c r="B384" s="84" t="s">
        <v>74</v>
      </c>
      <c r="C384" s="85" t="s">
        <v>75</v>
      </c>
      <c r="D384" s="86" t="s">
        <v>248</v>
      </c>
      <c r="E384" s="85" t="s">
        <v>77</v>
      </c>
      <c r="F384" s="100"/>
      <c r="G384" s="101"/>
    </row>
    <row r="385" spans="1:7" ht="12.75" customHeight="1">
      <c r="A385" s="84">
        <v>1</v>
      </c>
      <c r="B385" s="84">
        <v>2</v>
      </c>
      <c r="C385" s="85">
        <v>3</v>
      </c>
      <c r="D385" s="86">
        <v>4</v>
      </c>
      <c r="E385" s="85">
        <v>5</v>
      </c>
      <c r="F385" s="100"/>
      <c r="G385" s="101"/>
    </row>
    <row r="386" spans="1:7" ht="12.75" customHeight="1">
      <c r="A386" s="48">
        <v>1</v>
      </c>
      <c r="B386" s="33" t="s">
        <v>28</v>
      </c>
      <c r="C386" s="88">
        <v>1764.7480000000003</v>
      </c>
      <c r="D386" s="88">
        <v>-164.31118763986922</v>
      </c>
      <c r="E386" s="103">
        <f aca="true" t="shared" si="17" ref="E386:E418">D386/C386</f>
        <v>-0.0931074508314327</v>
      </c>
      <c r="F386" s="63"/>
      <c r="G386" s="21"/>
    </row>
    <row r="387" spans="1:7" ht="12.75" customHeight="1">
      <c r="A387" s="48">
        <v>2</v>
      </c>
      <c r="B387" s="33" t="s">
        <v>29</v>
      </c>
      <c r="C387" s="88">
        <v>3094.165</v>
      </c>
      <c r="D387" s="88">
        <v>-982.4918209502921</v>
      </c>
      <c r="E387" s="103">
        <f t="shared" si="17"/>
        <v>-0.317530519849553</v>
      </c>
      <c r="F387" s="63"/>
      <c r="G387" s="21"/>
    </row>
    <row r="388" spans="1:7" ht="12.75" customHeight="1">
      <c r="A388" s="48">
        <v>3</v>
      </c>
      <c r="B388" s="33" t="s">
        <v>30</v>
      </c>
      <c r="C388" s="88">
        <v>3505.407</v>
      </c>
      <c r="D388" s="88">
        <v>-1246.8560168553158</v>
      </c>
      <c r="E388" s="103">
        <f t="shared" si="17"/>
        <v>-0.3556950781621979</v>
      </c>
      <c r="F388" s="63"/>
      <c r="G388" s="21"/>
    </row>
    <row r="389" spans="1:7" ht="12.75" customHeight="1">
      <c r="A389" s="48">
        <v>4</v>
      </c>
      <c r="B389" s="33" t="s">
        <v>31</v>
      </c>
      <c r="C389" s="88">
        <v>4543.108</v>
      </c>
      <c r="D389" s="88">
        <v>-989.2312272681459</v>
      </c>
      <c r="E389" s="103">
        <f t="shared" si="17"/>
        <v>-0.21774327778871772</v>
      </c>
      <c r="F389" s="63"/>
      <c r="G389" s="21"/>
    </row>
    <row r="390" spans="1:7" ht="12.75" customHeight="1">
      <c r="A390" s="48">
        <v>5</v>
      </c>
      <c r="B390" s="33" t="s">
        <v>32</v>
      </c>
      <c r="C390" s="88">
        <v>3387.964</v>
      </c>
      <c r="D390" s="88">
        <v>-522.0230212962906</v>
      </c>
      <c r="E390" s="103">
        <f t="shared" si="17"/>
        <v>-0.15408163171045813</v>
      </c>
      <c r="F390" s="63"/>
      <c r="G390" s="21"/>
    </row>
    <row r="391" spans="1:7" ht="12.75" customHeight="1">
      <c r="A391" s="48">
        <v>6</v>
      </c>
      <c r="B391" s="33" t="s">
        <v>33</v>
      </c>
      <c r="C391" s="88">
        <v>4032.255</v>
      </c>
      <c r="D391" s="88">
        <v>-863.5726074467475</v>
      </c>
      <c r="E391" s="103">
        <f t="shared" si="17"/>
        <v>-0.2141661694130821</v>
      </c>
      <c r="F391" s="63"/>
      <c r="G391" s="21"/>
    </row>
    <row r="392" spans="1:7" ht="12.75" customHeight="1">
      <c r="A392" s="48">
        <v>7</v>
      </c>
      <c r="B392" s="33" t="s">
        <v>34</v>
      </c>
      <c r="C392" s="88">
        <v>3055.1899999999996</v>
      </c>
      <c r="D392" s="88">
        <v>-1057.9747560924052</v>
      </c>
      <c r="E392" s="103">
        <f t="shared" si="17"/>
        <v>-0.34628771241474515</v>
      </c>
      <c r="F392" s="63"/>
      <c r="G392" s="21"/>
    </row>
    <row r="393" spans="1:7" ht="12.75" customHeight="1">
      <c r="A393" s="48">
        <v>8</v>
      </c>
      <c r="B393" s="33" t="s">
        <v>35</v>
      </c>
      <c r="C393" s="88">
        <v>4637.796</v>
      </c>
      <c r="D393" s="88">
        <v>-1900.0757600326858</v>
      </c>
      <c r="E393" s="103">
        <f t="shared" si="17"/>
        <v>-0.4096936907170315</v>
      </c>
      <c r="F393" s="63"/>
      <c r="G393" s="21"/>
    </row>
    <row r="394" spans="1:7" ht="12.75" customHeight="1">
      <c r="A394" s="48">
        <v>9</v>
      </c>
      <c r="B394" s="33" t="s">
        <v>36</v>
      </c>
      <c r="C394" s="88">
        <v>2016.717</v>
      </c>
      <c r="D394" s="88">
        <v>-406.0337128745299</v>
      </c>
      <c r="E394" s="103">
        <f t="shared" si="17"/>
        <v>-0.20133400614688618</v>
      </c>
      <c r="F394" s="63"/>
      <c r="G394" s="21"/>
    </row>
    <row r="395" spans="1:7" ht="12.75" customHeight="1">
      <c r="A395" s="48">
        <v>10</v>
      </c>
      <c r="B395" s="33" t="s">
        <v>37</v>
      </c>
      <c r="C395" s="88">
        <v>1806.426</v>
      </c>
      <c r="D395" s="88">
        <v>-618.6075781005322</v>
      </c>
      <c r="E395" s="103">
        <f t="shared" si="17"/>
        <v>-0.3424483361624181</v>
      </c>
      <c r="F395" s="63"/>
      <c r="G395" s="21"/>
    </row>
    <row r="396" spans="1:7" ht="12.75" customHeight="1">
      <c r="A396" s="48">
        <v>11</v>
      </c>
      <c r="B396" s="33" t="s">
        <v>38</v>
      </c>
      <c r="C396" s="88">
        <v>4336.590999999999</v>
      </c>
      <c r="D396" s="88">
        <v>-893.3306624486024</v>
      </c>
      <c r="E396" s="103">
        <f t="shared" si="17"/>
        <v>-0.20599836656226111</v>
      </c>
      <c r="F396" s="63"/>
      <c r="G396" s="21"/>
    </row>
    <row r="397" spans="1:7" ht="12.75" customHeight="1">
      <c r="A397" s="48">
        <v>12</v>
      </c>
      <c r="B397" s="33" t="s">
        <v>39</v>
      </c>
      <c r="C397" s="88">
        <v>4057.955</v>
      </c>
      <c r="D397" s="88">
        <v>-1024.0700899762353</v>
      </c>
      <c r="E397" s="103">
        <f t="shared" si="17"/>
        <v>-0.25236112524072724</v>
      </c>
      <c r="F397" s="63"/>
      <c r="G397" s="21"/>
    </row>
    <row r="398" spans="1:7" ht="12.75" customHeight="1">
      <c r="A398" s="48">
        <v>13</v>
      </c>
      <c r="B398" s="33" t="s">
        <v>40</v>
      </c>
      <c r="C398" s="88">
        <v>3287.861</v>
      </c>
      <c r="D398" s="88">
        <v>-344.9745199734839</v>
      </c>
      <c r="E398" s="103">
        <f t="shared" si="17"/>
        <v>-0.10492369354224035</v>
      </c>
      <c r="F398" s="63"/>
      <c r="G398" s="21"/>
    </row>
    <row r="399" spans="1:7" ht="12.75" customHeight="1">
      <c r="A399" s="48">
        <v>14</v>
      </c>
      <c r="B399" s="33" t="s">
        <v>41</v>
      </c>
      <c r="C399" s="88">
        <v>2348.103</v>
      </c>
      <c r="D399" s="88">
        <v>-520.5052529731015</v>
      </c>
      <c r="E399" s="103">
        <f t="shared" si="17"/>
        <v>-0.2216705370135388</v>
      </c>
      <c r="F399" s="63"/>
      <c r="G399" s="21"/>
    </row>
    <row r="400" spans="1:7" ht="12.75" customHeight="1">
      <c r="A400" s="48">
        <v>15</v>
      </c>
      <c r="B400" s="33" t="s">
        <v>42</v>
      </c>
      <c r="C400" s="88">
        <v>933.5250000000001</v>
      </c>
      <c r="D400" s="88">
        <v>-187.4088361569856</v>
      </c>
      <c r="E400" s="103">
        <f t="shared" si="17"/>
        <v>-0.20075395533808474</v>
      </c>
      <c r="F400" s="63"/>
      <c r="G400" s="21"/>
    </row>
    <row r="401" spans="1:7" ht="12.75" customHeight="1">
      <c r="A401" s="48">
        <v>16</v>
      </c>
      <c r="B401" s="33" t="s">
        <v>43</v>
      </c>
      <c r="C401" s="88">
        <v>1072.151</v>
      </c>
      <c r="D401" s="88">
        <v>-191.42775729059673</v>
      </c>
      <c r="E401" s="103">
        <f t="shared" si="17"/>
        <v>-0.17854551951226713</v>
      </c>
      <c r="F401" s="63"/>
      <c r="G401" s="21"/>
    </row>
    <row r="402" spans="1:7" ht="12.75" customHeight="1">
      <c r="A402" s="48">
        <v>17</v>
      </c>
      <c r="B402" s="33" t="s">
        <v>44</v>
      </c>
      <c r="C402" s="88">
        <v>3886.0390000000007</v>
      </c>
      <c r="D402" s="88">
        <v>-441.28374107993363</v>
      </c>
      <c r="E402" s="103">
        <f t="shared" si="17"/>
        <v>-0.11355617920456629</v>
      </c>
      <c r="F402" s="63"/>
      <c r="G402" s="21"/>
    </row>
    <row r="403" spans="1:7" ht="12.75" customHeight="1">
      <c r="A403" s="48">
        <v>18</v>
      </c>
      <c r="B403" s="33" t="s">
        <v>45</v>
      </c>
      <c r="C403" s="88">
        <v>2207.948</v>
      </c>
      <c r="D403" s="88">
        <v>-427.1078272570137</v>
      </c>
      <c r="E403" s="103">
        <f t="shared" si="17"/>
        <v>-0.19344107164526236</v>
      </c>
      <c r="F403" s="63"/>
      <c r="G403" s="21"/>
    </row>
    <row r="404" spans="1:7" ht="12.75" customHeight="1">
      <c r="A404" s="48">
        <v>19</v>
      </c>
      <c r="B404" s="33" t="s">
        <v>46</v>
      </c>
      <c r="C404" s="88">
        <v>5843.428</v>
      </c>
      <c r="D404" s="88">
        <v>-1786.0819429248108</v>
      </c>
      <c r="E404" s="103">
        <f t="shared" si="17"/>
        <v>-0.30565653293320477</v>
      </c>
      <c r="F404" s="63"/>
      <c r="G404" s="21"/>
    </row>
    <row r="405" spans="1:7" ht="12.75" customHeight="1">
      <c r="A405" s="48">
        <v>20</v>
      </c>
      <c r="B405" s="33" t="s">
        <v>47</v>
      </c>
      <c r="C405" s="88">
        <v>2444.772</v>
      </c>
      <c r="D405" s="88">
        <v>-743.5064867900297</v>
      </c>
      <c r="E405" s="103">
        <f t="shared" si="17"/>
        <v>-0.30412099238294193</v>
      </c>
      <c r="F405" s="63"/>
      <c r="G405" s="21" t="s">
        <v>14</v>
      </c>
    </row>
    <row r="406" spans="1:7" ht="12.75" customHeight="1">
      <c r="A406" s="48">
        <v>21</v>
      </c>
      <c r="B406" s="33" t="s">
        <v>48</v>
      </c>
      <c r="C406" s="88">
        <v>4142.539</v>
      </c>
      <c r="D406" s="88">
        <v>-648.2168232092599</v>
      </c>
      <c r="E406" s="103">
        <f t="shared" si="17"/>
        <v>-0.1564781461826334</v>
      </c>
      <c r="F406" s="63"/>
      <c r="G406" s="21"/>
    </row>
    <row r="407" spans="1:7" ht="12.75" customHeight="1">
      <c r="A407" s="48">
        <v>22</v>
      </c>
      <c r="B407" s="33" t="s">
        <v>49</v>
      </c>
      <c r="C407" s="88">
        <v>2340.197</v>
      </c>
      <c r="D407" s="88">
        <v>-820.3696232489145</v>
      </c>
      <c r="E407" s="103">
        <f t="shared" si="17"/>
        <v>-0.350555796477354</v>
      </c>
      <c r="F407" s="63"/>
      <c r="G407" s="21"/>
    </row>
    <row r="408" spans="1:7" ht="12.75" customHeight="1">
      <c r="A408" s="48">
        <v>23</v>
      </c>
      <c r="B408" s="33" t="s">
        <v>50</v>
      </c>
      <c r="C408" s="88">
        <v>4438.897</v>
      </c>
      <c r="D408" s="88">
        <v>-741.6357603387867</v>
      </c>
      <c r="E408" s="103">
        <f t="shared" si="17"/>
        <v>-0.16707658689507476</v>
      </c>
      <c r="F408" s="63"/>
      <c r="G408" s="21"/>
    </row>
    <row r="409" spans="1:7" ht="12.75" customHeight="1">
      <c r="A409" s="48">
        <v>24</v>
      </c>
      <c r="B409" s="33" t="s">
        <v>51</v>
      </c>
      <c r="C409" s="88">
        <v>4157.456</v>
      </c>
      <c r="D409" s="88">
        <v>-940.5321731402526</v>
      </c>
      <c r="E409" s="103">
        <f t="shared" si="17"/>
        <v>-0.22622781170510345</v>
      </c>
      <c r="F409" s="63"/>
      <c r="G409" s="21"/>
    </row>
    <row r="410" spans="1:7" ht="12.75" customHeight="1">
      <c r="A410" s="48">
        <v>25</v>
      </c>
      <c r="B410" s="33" t="s">
        <v>52</v>
      </c>
      <c r="C410" s="88">
        <v>2466.584</v>
      </c>
      <c r="D410" s="88">
        <v>-335.95422678605246</v>
      </c>
      <c r="E410" s="103">
        <f t="shared" si="17"/>
        <v>-0.13620222412293784</v>
      </c>
      <c r="F410" s="63"/>
      <c r="G410" s="21"/>
    </row>
    <row r="411" spans="1:7" ht="12.75" customHeight="1">
      <c r="A411" s="48">
        <v>26</v>
      </c>
      <c r="B411" s="33" t="s">
        <v>53</v>
      </c>
      <c r="C411" s="88">
        <v>5317.493</v>
      </c>
      <c r="D411" s="88">
        <v>-1327.2250914878846</v>
      </c>
      <c r="E411" s="103">
        <f t="shared" si="17"/>
        <v>-0.24959602043441984</v>
      </c>
      <c r="F411" s="63"/>
      <c r="G411" s="21"/>
    </row>
    <row r="412" spans="1:7" ht="12.75" customHeight="1">
      <c r="A412" s="48">
        <v>27</v>
      </c>
      <c r="B412" s="33" t="s">
        <v>54</v>
      </c>
      <c r="C412" s="88">
        <v>3130.175</v>
      </c>
      <c r="D412" s="88">
        <v>-2042.9449342198952</v>
      </c>
      <c r="E412" s="103">
        <f t="shared" si="17"/>
        <v>-0.6526615713881476</v>
      </c>
      <c r="F412" s="63"/>
      <c r="G412" s="21"/>
    </row>
    <row r="413" spans="1:7" ht="12.75" customHeight="1">
      <c r="A413" s="48">
        <v>28</v>
      </c>
      <c r="B413" s="33" t="s">
        <v>55</v>
      </c>
      <c r="C413" s="88">
        <v>5368.192999999999</v>
      </c>
      <c r="D413" s="88">
        <v>-1415.1712213899016</v>
      </c>
      <c r="E413" s="103">
        <f t="shared" si="17"/>
        <v>-0.26362152429875413</v>
      </c>
      <c r="F413" s="63"/>
      <c r="G413" s="21"/>
    </row>
    <row r="414" spans="1:7" ht="12.75" customHeight="1">
      <c r="A414" s="48">
        <v>29</v>
      </c>
      <c r="B414" s="33" t="s">
        <v>56</v>
      </c>
      <c r="C414" s="88">
        <v>2962.559</v>
      </c>
      <c r="D414" s="88">
        <v>-1026.7601945399615</v>
      </c>
      <c r="E414" s="103">
        <f t="shared" si="17"/>
        <v>-0.346578817346747</v>
      </c>
      <c r="F414" s="63"/>
      <c r="G414" s="21"/>
    </row>
    <row r="415" spans="1:7" ht="12.75" customHeight="1">
      <c r="A415" s="48">
        <v>30</v>
      </c>
      <c r="B415" s="33" t="s">
        <v>57</v>
      </c>
      <c r="C415" s="88">
        <v>7153.015000000001</v>
      </c>
      <c r="D415" s="88">
        <v>-1662.4759844649247</v>
      </c>
      <c r="E415" s="103">
        <f t="shared" si="17"/>
        <v>-0.23241611886245514</v>
      </c>
      <c r="F415" s="63"/>
      <c r="G415" s="21"/>
    </row>
    <row r="416" spans="1:7" ht="12.75" customHeight="1">
      <c r="A416" s="48">
        <v>31</v>
      </c>
      <c r="B416" s="33" t="s">
        <v>58</v>
      </c>
      <c r="C416" s="88">
        <v>7443.531</v>
      </c>
      <c r="D416" s="88">
        <v>-612.4546851569694</v>
      </c>
      <c r="E416" s="103">
        <f t="shared" si="17"/>
        <v>-0.08228012822905814</v>
      </c>
      <c r="F416" s="63"/>
      <c r="G416" s="21"/>
    </row>
    <row r="417" spans="1:7" ht="12.75" customHeight="1">
      <c r="A417" s="48">
        <v>32</v>
      </c>
      <c r="B417" s="33" t="s">
        <v>59</v>
      </c>
      <c r="C417" s="88">
        <v>3778.62</v>
      </c>
      <c r="D417" s="88">
        <v>-939.7193966661605</v>
      </c>
      <c r="E417" s="103">
        <f t="shared" si="17"/>
        <v>-0.24869380796856008</v>
      </c>
      <c r="F417" s="63"/>
      <c r="G417" s="21" t="s">
        <v>14</v>
      </c>
    </row>
    <row r="418" spans="1:7" ht="12.75" customHeight="1">
      <c r="A418" s="50"/>
      <c r="B418" s="51" t="s">
        <v>60</v>
      </c>
      <c r="C418" s="93">
        <v>114961.408</v>
      </c>
      <c r="D418" s="93">
        <v>-27824.33492007658</v>
      </c>
      <c r="E418" s="105">
        <f t="shared" si="17"/>
        <v>-0.24203196015202408</v>
      </c>
      <c r="F418" s="47"/>
      <c r="G418" s="21"/>
    </row>
    <row r="419" ht="13.5" customHeight="1">
      <c r="A419" s="6" t="s">
        <v>78</v>
      </c>
    </row>
    <row r="420" spans="1:5" ht="13.5" customHeight="1">
      <c r="A420" s="6"/>
      <c r="E420" s="106" t="s">
        <v>79</v>
      </c>
    </row>
    <row r="421" spans="1:6" ht="29.25" customHeight="1">
      <c r="A421" s="68" t="s">
        <v>80</v>
      </c>
      <c r="B421" s="68" t="s">
        <v>250</v>
      </c>
      <c r="C421" s="68" t="s">
        <v>251</v>
      </c>
      <c r="D421" s="107" t="s">
        <v>81</v>
      </c>
      <c r="E421" s="68" t="s">
        <v>82</v>
      </c>
      <c r="F421" s="108"/>
    </row>
    <row r="422" spans="1:6" ht="15.75" customHeight="1">
      <c r="A422" s="109">
        <f>C461</f>
        <v>114961.408</v>
      </c>
      <c r="B422" s="110">
        <f>D379</f>
        <v>0</v>
      </c>
      <c r="C422" s="109">
        <f>E461</f>
        <v>79743.14097992342</v>
      </c>
      <c r="D422" s="109">
        <f>B422+C422</f>
        <v>79743.14097992342</v>
      </c>
      <c r="E422" s="111">
        <f>D422/A422</f>
        <v>0.6936513945612377</v>
      </c>
      <c r="F422" s="112"/>
    </row>
    <row r="423" spans="1:8" ht="13.5" customHeight="1">
      <c r="A423" s="113" t="s">
        <v>211</v>
      </c>
      <c r="B423" s="114"/>
      <c r="C423" s="115"/>
      <c r="D423" s="115"/>
      <c r="E423" s="116"/>
      <c r="F423" s="117"/>
      <c r="G423" s="118"/>
      <c r="H423" s="1" t="s">
        <v>14</v>
      </c>
    </row>
    <row r="424" ht="13.5" customHeight="1"/>
    <row r="425" spans="1:8" ht="13.5" customHeight="1">
      <c r="A425" s="6" t="s">
        <v>252</v>
      </c>
      <c r="H425" s="1" t="s">
        <v>14</v>
      </c>
    </row>
    <row r="426" ht="13.5" customHeight="1">
      <c r="G426" s="106" t="s">
        <v>79</v>
      </c>
    </row>
    <row r="427" spans="1:7" ht="30" customHeight="1">
      <c r="A427" s="119" t="s">
        <v>21</v>
      </c>
      <c r="B427" s="119" t="s">
        <v>65</v>
      </c>
      <c r="C427" s="119" t="s">
        <v>80</v>
      </c>
      <c r="D427" s="120" t="s">
        <v>243</v>
      </c>
      <c r="E427" s="120" t="s">
        <v>83</v>
      </c>
      <c r="F427" s="119" t="s">
        <v>81</v>
      </c>
      <c r="G427" s="119" t="s">
        <v>82</v>
      </c>
    </row>
    <row r="428" spans="1:7" ht="14.25" customHeight="1">
      <c r="A428" s="119">
        <v>1</v>
      </c>
      <c r="B428" s="119">
        <v>2</v>
      </c>
      <c r="C428" s="119">
        <v>3</v>
      </c>
      <c r="D428" s="120">
        <v>4</v>
      </c>
      <c r="E428" s="120">
        <v>5</v>
      </c>
      <c r="F428" s="119">
        <v>6</v>
      </c>
      <c r="G428" s="121">
        <v>7</v>
      </c>
    </row>
    <row r="429" spans="1:7" ht="12.75" customHeight="1">
      <c r="A429" s="48">
        <v>1</v>
      </c>
      <c r="B429" s="33" t="s">
        <v>28</v>
      </c>
      <c r="C429" s="88">
        <v>1764.7480000000003</v>
      </c>
      <c r="D429" s="88">
        <v>0</v>
      </c>
      <c r="E429" s="102">
        <v>1484.70069315529</v>
      </c>
      <c r="F429" s="272">
        <f>D429+E429</f>
        <v>1484.70069315529</v>
      </c>
      <c r="G429" s="123">
        <f aca="true" t="shared" si="18" ref="G429:G461">F429/C429</f>
        <v>0.8413103135151817</v>
      </c>
    </row>
    <row r="430" spans="1:7" ht="12.75" customHeight="1">
      <c r="A430" s="48">
        <v>2</v>
      </c>
      <c r="B430" s="33" t="s">
        <v>29</v>
      </c>
      <c r="C430" s="88">
        <v>3094.165</v>
      </c>
      <c r="D430" s="88">
        <v>0</v>
      </c>
      <c r="E430" s="102">
        <v>1527.6330197030534</v>
      </c>
      <c r="F430" s="272">
        <f aca="true" t="shared" si="19" ref="F430:F461">D430+E430</f>
        <v>1527.6330197030534</v>
      </c>
      <c r="G430" s="123">
        <f t="shared" si="18"/>
        <v>0.4937141424917719</v>
      </c>
    </row>
    <row r="431" spans="1:7" ht="12.75" customHeight="1">
      <c r="A431" s="48">
        <v>3</v>
      </c>
      <c r="B431" s="33" t="s">
        <v>30</v>
      </c>
      <c r="C431" s="88">
        <v>3505.407</v>
      </c>
      <c r="D431" s="88">
        <v>0</v>
      </c>
      <c r="E431" s="102">
        <v>1793.168</v>
      </c>
      <c r="F431" s="272">
        <f t="shared" si="19"/>
        <v>1793.168</v>
      </c>
      <c r="G431" s="123">
        <f t="shared" si="18"/>
        <v>0.5115434527288842</v>
      </c>
    </row>
    <row r="432" spans="1:7" ht="12.75" customHeight="1">
      <c r="A432" s="48">
        <v>4</v>
      </c>
      <c r="B432" s="33" t="s">
        <v>31</v>
      </c>
      <c r="C432" s="88">
        <v>4543.108</v>
      </c>
      <c r="D432" s="88">
        <v>0</v>
      </c>
      <c r="E432" s="102">
        <v>3480.5492496031375</v>
      </c>
      <c r="F432" s="272">
        <f t="shared" si="19"/>
        <v>3480.5492496031375</v>
      </c>
      <c r="G432" s="123">
        <f t="shared" si="18"/>
        <v>0.7661163348093722</v>
      </c>
    </row>
    <row r="433" spans="1:7" ht="12.75" customHeight="1">
      <c r="A433" s="48">
        <v>5</v>
      </c>
      <c r="B433" s="33" t="s">
        <v>32</v>
      </c>
      <c r="C433" s="88">
        <v>3387.964</v>
      </c>
      <c r="D433" s="88">
        <v>0</v>
      </c>
      <c r="E433" s="102">
        <v>2806.90219161453</v>
      </c>
      <c r="F433" s="272">
        <f t="shared" si="19"/>
        <v>2806.90219161453</v>
      </c>
      <c r="G433" s="123">
        <f t="shared" si="18"/>
        <v>0.828492330973567</v>
      </c>
    </row>
    <row r="434" spans="1:7" ht="12.75" customHeight="1">
      <c r="A434" s="48">
        <v>6</v>
      </c>
      <c r="B434" s="33" t="s">
        <v>33</v>
      </c>
      <c r="C434" s="88">
        <v>4032.255</v>
      </c>
      <c r="D434" s="88">
        <v>0</v>
      </c>
      <c r="E434" s="102">
        <v>2690.1909262302734</v>
      </c>
      <c r="F434" s="272">
        <f t="shared" si="19"/>
        <v>2690.1909262302734</v>
      </c>
      <c r="G434" s="123">
        <f t="shared" si="18"/>
        <v>0.6671678567526789</v>
      </c>
    </row>
    <row r="435" spans="1:7" ht="12.75" customHeight="1">
      <c r="A435" s="48">
        <v>7</v>
      </c>
      <c r="B435" s="33" t="s">
        <v>34</v>
      </c>
      <c r="C435" s="88">
        <v>3055.1899999999996</v>
      </c>
      <c r="D435" s="88">
        <v>0</v>
      </c>
      <c r="E435" s="102">
        <v>1614.0784840788122</v>
      </c>
      <c r="F435" s="272">
        <f t="shared" si="19"/>
        <v>1614.0784840788122</v>
      </c>
      <c r="G435" s="123">
        <f t="shared" si="18"/>
        <v>0.52830707225371</v>
      </c>
    </row>
    <row r="436" spans="1:7" ht="12.75" customHeight="1">
      <c r="A436" s="48">
        <v>8</v>
      </c>
      <c r="B436" s="33" t="s">
        <v>35</v>
      </c>
      <c r="C436" s="88">
        <v>4637.796</v>
      </c>
      <c r="D436" s="88">
        <v>0</v>
      </c>
      <c r="E436" s="102">
        <v>2268.4252162666917</v>
      </c>
      <c r="F436" s="272">
        <f t="shared" si="19"/>
        <v>2268.4252162666917</v>
      </c>
      <c r="G436" s="123">
        <f t="shared" si="18"/>
        <v>0.48911707549592337</v>
      </c>
    </row>
    <row r="437" spans="1:7" ht="12.75" customHeight="1">
      <c r="A437" s="48">
        <v>9</v>
      </c>
      <c r="B437" s="33" t="s">
        <v>36</v>
      </c>
      <c r="C437" s="88">
        <v>2016.717</v>
      </c>
      <c r="D437" s="88">
        <v>0</v>
      </c>
      <c r="E437" s="102">
        <v>1266.478</v>
      </c>
      <c r="F437" s="272">
        <f t="shared" si="19"/>
        <v>1266.478</v>
      </c>
      <c r="G437" s="123">
        <f t="shared" si="18"/>
        <v>0.6279899460360576</v>
      </c>
    </row>
    <row r="438" spans="1:7" ht="12.75" customHeight="1">
      <c r="A438" s="48">
        <v>10</v>
      </c>
      <c r="B438" s="33" t="s">
        <v>37</v>
      </c>
      <c r="C438" s="88">
        <v>1806.426</v>
      </c>
      <c r="D438" s="88">
        <v>0</v>
      </c>
      <c r="E438" s="102">
        <v>1157.7619393033897</v>
      </c>
      <c r="F438" s="272">
        <f t="shared" si="19"/>
        <v>1157.7619393033897</v>
      </c>
      <c r="G438" s="123">
        <f t="shared" si="18"/>
        <v>0.6409130179168091</v>
      </c>
    </row>
    <row r="439" spans="1:7" ht="12.75" customHeight="1">
      <c r="A439" s="48">
        <v>11</v>
      </c>
      <c r="B439" s="33" t="s">
        <v>38</v>
      </c>
      <c r="C439" s="88">
        <v>4336.590999999999</v>
      </c>
      <c r="D439" s="88">
        <v>0</v>
      </c>
      <c r="E439" s="102">
        <v>3529.5475722289666</v>
      </c>
      <c r="F439" s="272">
        <f t="shared" si="19"/>
        <v>3529.5475722289666</v>
      </c>
      <c r="G439" s="123">
        <f t="shared" si="18"/>
        <v>0.8138991138959074</v>
      </c>
    </row>
    <row r="440" spans="1:7" ht="12.75" customHeight="1">
      <c r="A440" s="48">
        <v>12</v>
      </c>
      <c r="B440" s="33" t="s">
        <v>39</v>
      </c>
      <c r="C440" s="88">
        <v>4057.955</v>
      </c>
      <c r="D440" s="88">
        <v>0</v>
      </c>
      <c r="E440" s="102">
        <v>3008.181155196564</v>
      </c>
      <c r="F440" s="272">
        <f t="shared" si="19"/>
        <v>3008.181155196564</v>
      </c>
      <c r="G440" s="123">
        <f t="shared" si="18"/>
        <v>0.7413047101795274</v>
      </c>
    </row>
    <row r="441" spans="1:7" ht="12.75" customHeight="1">
      <c r="A441" s="48">
        <v>13</v>
      </c>
      <c r="B441" s="33" t="s">
        <v>40</v>
      </c>
      <c r="C441" s="88">
        <v>3287.861</v>
      </c>
      <c r="D441" s="88">
        <v>0</v>
      </c>
      <c r="E441" s="102">
        <v>2716.480294705388</v>
      </c>
      <c r="F441" s="272">
        <f t="shared" si="19"/>
        <v>2716.480294705388</v>
      </c>
      <c r="G441" s="123">
        <f t="shared" si="18"/>
        <v>0.8262150664840723</v>
      </c>
    </row>
    <row r="442" spans="1:7" ht="12.75" customHeight="1">
      <c r="A442" s="48">
        <v>14</v>
      </c>
      <c r="B442" s="33" t="s">
        <v>41</v>
      </c>
      <c r="C442" s="88">
        <v>2348.103</v>
      </c>
      <c r="D442" s="88">
        <v>0</v>
      </c>
      <c r="E442" s="102">
        <v>1615.6569427584275</v>
      </c>
      <c r="F442" s="272">
        <f t="shared" si="19"/>
        <v>1615.6569427584275</v>
      </c>
      <c r="G442" s="123">
        <f t="shared" si="18"/>
        <v>0.6880690254040932</v>
      </c>
    </row>
    <row r="443" spans="1:7" ht="12.75" customHeight="1">
      <c r="A443" s="48">
        <v>15</v>
      </c>
      <c r="B443" s="33" t="s">
        <v>42</v>
      </c>
      <c r="C443" s="88">
        <v>933.5250000000001</v>
      </c>
      <c r="D443" s="88">
        <v>0</v>
      </c>
      <c r="E443" s="102">
        <v>723.6350838547016</v>
      </c>
      <c r="F443" s="272">
        <f t="shared" si="19"/>
        <v>723.6350838547016</v>
      </c>
      <c r="G443" s="123">
        <f t="shared" si="18"/>
        <v>0.7751641186413878</v>
      </c>
    </row>
    <row r="444" spans="1:7" ht="12.75" customHeight="1">
      <c r="A444" s="48">
        <v>16</v>
      </c>
      <c r="B444" s="33" t="s">
        <v>43</v>
      </c>
      <c r="C444" s="88">
        <v>1072.151</v>
      </c>
      <c r="D444" s="88">
        <v>0</v>
      </c>
      <c r="E444" s="102">
        <v>773.9480559342609</v>
      </c>
      <c r="F444" s="272">
        <f t="shared" si="19"/>
        <v>773.9480559342609</v>
      </c>
      <c r="G444" s="123">
        <f t="shared" si="18"/>
        <v>0.7218647895065722</v>
      </c>
    </row>
    <row r="445" spans="1:7" ht="12.75" customHeight="1">
      <c r="A445" s="48">
        <v>17</v>
      </c>
      <c r="B445" s="33" t="s">
        <v>44</v>
      </c>
      <c r="C445" s="88">
        <v>3886.0390000000007</v>
      </c>
      <c r="D445" s="88">
        <v>0</v>
      </c>
      <c r="E445" s="102">
        <v>3379.47814174993</v>
      </c>
      <c r="F445" s="272">
        <f t="shared" si="19"/>
        <v>3379.47814174993</v>
      </c>
      <c r="G445" s="123">
        <f t="shared" si="18"/>
        <v>0.8696459664326398</v>
      </c>
    </row>
    <row r="446" spans="1:7" ht="12.75" customHeight="1">
      <c r="A446" s="48">
        <v>18</v>
      </c>
      <c r="B446" s="33" t="s">
        <v>45</v>
      </c>
      <c r="C446" s="88">
        <v>2207.948</v>
      </c>
      <c r="D446" s="88">
        <v>0</v>
      </c>
      <c r="E446" s="102">
        <v>1580.3950194229155</v>
      </c>
      <c r="F446" s="272">
        <f t="shared" si="19"/>
        <v>1580.3950194229155</v>
      </c>
      <c r="G446" s="123">
        <f t="shared" si="18"/>
        <v>0.7157754709000916</v>
      </c>
    </row>
    <row r="447" spans="1:7" ht="12.75" customHeight="1">
      <c r="A447" s="48">
        <v>19</v>
      </c>
      <c r="B447" s="33" t="s">
        <v>46</v>
      </c>
      <c r="C447" s="88">
        <v>5843.428</v>
      </c>
      <c r="D447" s="88">
        <v>0</v>
      </c>
      <c r="E447" s="102">
        <v>3845.6427543187974</v>
      </c>
      <c r="F447" s="272">
        <f t="shared" si="19"/>
        <v>3845.6427543187974</v>
      </c>
      <c r="G447" s="123">
        <f t="shared" si="18"/>
        <v>0.6581141676287956</v>
      </c>
    </row>
    <row r="448" spans="1:7" ht="12.75" customHeight="1">
      <c r="A448" s="48">
        <v>20</v>
      </c>
      <c r="B448" s="33" t="s">
        <v>47</v>
      </c>
      <c r="C448" s="88">
        <v>2444.772</v>
      </c>
      <c r="D448" s="88">
        <v>0</v>
      </c>
      <c r="E448" s="102">
        <v>1586.0929999999998</v>
      </c>
      <c r="F448" s="272">
        <f t="shared" si="19"/>
        <v>1586.0929999999998</v>
      </c>
      <c r="G448" s="123">
        <f t="shared" si="18"/>
        <v>0.6487692921875741</v>
      </c>
    </row>
    <row r="449" spans="1:7" ht="12.75" customHeight="1">
      <c r="A449" s="48">
        <v>21</v>
      </c>
      <c r="B449" s="33" t="s">
        <v>48</v>
      </c>
      <c r="C449" s="88">
        <v>4142.539</v>
      </c>
      <c r="D449" s="88">
        <v>0</v>
      </c>
      <c r="E449" s="102">
        <v>3205.9944521430575</v>
      </c>
      <c r="F449" s="272">
        <f t="shared" si="19"/>
        <v>3205.9944521430575</v>
      </c>
      <c r="G449" s="123">
        <f t="shared" si="18"/>
        <v>0.773920161558662</v>
      </c>
    </row>
    <row r="450" spans="1:7" ht="12.75" customHeight="1">
      <c r="A450" s="48">
        <v>22</v>
      </c>
      <c r="B450" s="33" t="s">
        <v>49</v>
      </c>
      <c r="C450" s="88">
        <v>2340.197</v>
      </c>
      <c r="D450" s="88">
        <v>0</v>
      </c>
      <c r="E450" s="102">
        <v>1316.1791264357084</v>
      </c>
      <c r="F450" s="272">
        <f t="shared" si="19"/>
        <v>1316.1791264357084</v>
      </c>
      <c r="G450" s="123">
        <f t="shared" si="18"/>
        <v>0.5624223629188946</v>
      </c>
    </row>
    <row r="451" spans="1:7" ht="12.75" customHeight="1">
      <c r="A451" s="48">
        <v>23</v>
      </c>
      <c r="B451" s="33" t="s">
        <v>50</v>
      </c>
      <c r="C451" s="88">
        <v>4438.897</v>
      </c>
      <c r="D451" s="88">
        <v>0</v>
      </c>
      <c r="E451" s="102">
        <v>3346.638039125969</v>
      </c>
      <c r="F451" s="272">
        <f t="shared" si="19"/>
        <v>3346.638039125969</v>
      </c>
      <c r="G451" s="123">
        <f t="shared" si="18"/>
        <v>0.7539346011241012</v>
      </c>
    </row>
    <row r="452" spans="1:7" ht="12.75" customHeight="1">
      <c r="A452" s="48">
        <v>24</v>
      </c>
      <c r="B452" s="33" t="s">
        <v>51</v>
      </c>
      <c r="C452" s="88">
        <v>4157.456</v>
      </c>
      <c r="D452" s="88">
        <v>0</v>
      </c>
      <c r="E452" s="102">
        <v>2852.08092987207</v>
      </c>
      <c r="F452" s="272">
        <f t="shared" si="19"/>
        <v>2852.08092987207</v>
      </c>
      <c r="G452" s="123">
        <f t="shared" si="18"/>
        <v>0.686015902482689</v>
      </c>
    </row>
    <row r="453" spans="1:7" ht="12.75" customHeight="1">
      <c r="A453" s="48">
        <v>25</v>
      </c>
      <c r="B453" s="33" t="s">
        <v>52</v>
      </c>
      <c r="C453" s="88">
        <v>2466.584</v>
      </c>
      <c r="D453" s="88">
        <v>0</v>
      </c>
      <c r="E453" s="102">
        <v>1953.100281725651</v>
      </c>
      <c r="F453" s="272">
        <f t="shared" si="19"/>
        <v>1953.100281725651</v>
      </c>
      <c r="G453" s="123">
        <f t="shared" si="18"/>
        <v>0.7918239483129912</v>
      </c>
    </row>
    <row r="454" spans="1:7" ht="12.75" customHeight="1">
      <c r="A454" s="48">
        <v>26</v>
      </c>
      <c r="B454" s="33" t="s">
        <v>53</v>
      </c>
      <c r="C454" s="88">
        <v>5317.493</v>
      </c>
      <c r="D454" s="88">
        <v>0</v>
      </c>
      <c r="E454" s="102">
        <v>3379.897</v>
      </c>
      <c r="F454" s="272">
        <f t="shared" si="19"/>
        <v>3379.897</v>
      </c>
      <c r="G454" s="123">
        <f t="shared" si="18"/>
        <v>0.6356185142133708</v>
      </c>
    </row>
    <row r="455" spans="1:7" ht="12.75" customHeight="1">
      <c r="A455" s="48">
        <v>27</v>
      </c>
      <c r="B455" s="33" t="s">
        <v>54</v>
      </c>
      <c r="C455" s="88">
        <v>3130.175</v>
      </c>
      <c r="D455" s="88">
        <v>0</v>
      </c>
      <c r="E455" s="102">
        <v>682.767</v>
      </c>
      <c r="F455" s="272">
        <f t="shared" si="19"/>
        <v>682.767</v>
      </c>
      <c r="G455" s="123">
        <f t="shared" si="18"/>
        <v>0.2181242262812782</v>
      </c>
    </row>
    <row r="456" spans="1:7" ht="12.75" customHeight="1">
      <c r="A456" s="48">
        <v>28</v>
      </c>
      <c r="B456" s="33" t="s">
        <v>55</v>
      </c>
      <c r="C456" s="88">
        <v>5368.192999999999</v>
      </c>
      <c r="D456" s="88">
        <v>0</v>
      </c>
      <c r="E456" s="102">
        <v>3868.9456356335795</v>
      </c>
      <c r="F456" s="272">
        <f t="shared" si="19"/>
        <v>3868.9456356335795</v>
      </c>
      <c r="G456" s="123">
        <f t="shared" si="18"/>
        <v>0.7207165680581119</v>
      </c>
    </row>
    <row r="457" spans="1:7" ht="12.75" customHeight="1">
      <c r="A457" s="48">
        <v>29</v>
      </c>
      <c r="B457" s="33" t="s">
        <v>56</v>
      </c>
      <c r="C457" s="88">
        <v>2962.559</v>
      </c>
      <c r="D457" s="88">
        <v>0</v>
      </c>
      <c r="E457" s="102">
        <v>1973.8609999999999</v>
      </c>
      <c r="F457" s="272">
        <f t="shared" si="19"/>
        <v>1973.8609999999999</v>
      </c>
      <c r="G457" s="123">
        <f t="shared" si="18"/>
        <v>0.6662689249395538</v>
      </c>
    </row>
    <row r="458" spans="1:7" ht="12.75" customHeight="1">
      <c r="A458" s="48">
        <v>30</v>
      </c>
      <c r="B458" s="33" t="s">
        <v>57</v>
      </c>
      <c r="C458" s="88">
        <v>7153.015000000001</v>
      </c>
      <c r="D458" s="88">
        <v>0</v>
      </c>
      <c r="E458" s="102">
        <v>5119.785562984405</v>
      </c>
      <c r="F458" s="272">
        <f t="shared" si="19"/>
        <v>5119.785562984405</v>
      </c>
      <c r="G458" s="123">
        <f t="shared" si="18"/>
        <v>0.7157521077453919</v>
      </c>
    </row>
    <row r="459" spans="1:7" ht="12.75" customHeight="1">
      <c r="A459" s="48">
        <v>31</v>
      </c>
      <c r="B459" s="33" t="s">
        <v>58</v>
      </c>
      <c r="C459" s="88">
        <v>7443.531</v>
      </c>
      <c r="D459" s="88">
        <v>0</v>
      </c>
      <c r="E459" s="102">
        <v>6913.780236249883</v>
      </c>
      <c r="F459" s="272">
        <f t="shared" si="19"/>
        <v>6913.780236249883</v>
      </c>
      <c r="G459" s="123">
        <f t="shared" si="18"/>
        <v>0.9288307170682681</v>
      </c>
    </row>
    <row r="460" spans="1:7" ht="12.75" customHeight="1">
      <c r="A460" s="48">
        <v>32</v>
      </c>
      <c r="B460" s="33" t="s">
        <v>59</v>
      </c>
      <c r="C460" s="88">
        <v>3778.62</v>
      </c>
      <c r="D460" s="88">
        <v>0</v>
      </c>
      <c r="E460" s="102">
        <v>2281.1659756279764</v>
      </c>
      <c r="F460" s="272">
        <f t="shared" si="19"/>
        <v>2281.1659756279764</v>
      </c>
      <c r="G460" s="123">
        <f t="shared" si="18"/>
        <v>0.603703462012051</v>
      </c>
    </row>
    <row r="461" spans="1:7" ht="12.75" customHeight="1">
      <c r="A461" s="48"/>
      <c r="B461" s="51" t="s">
        <v>60</v>
      </c>
      <c r="C461" s="93">
        <v>114961.408</v>
      </c>
      <c r="D461" s="93">
        <v>0</v>
      </c>
      <c r="E461" s="104">
        <v>79743.14097992342</v>
      </c>
      <c r="F461" s="273">
        <f t="shared" si="19"/>
        <v>79743.14097992342</v>
      </c>
      <c r="G461" s="124">
        <f t="shared" si="18"/>
        <v>0.6936513945612377</v>
      </c>
    </row>
    <row r="462" ht="5.25" customHeight="1">
      <c r="A462" s="125"/>
    </row>
    <row r="463" spans="1:8" ht="14.25">
      <c r="A463" s="6" t="s">
        <v>84</v>
      </c>
      <c r="H463" s="21"/>
    </row>
    <row r="464" spans="1:7" ht="6.75" customHeight="1">
      <c r="A464" s="6"/>
      <c r="G464" s="1" t="s">
        <v>14</v>
      </c>
    </row>
    <row r="465" spans="1:5" ht="14.25">
      <c r="A465" s="121" t="s">
        <v>80</v>
      </c>
      <c r="B465" s="121" t="s">
        <v>85</v>
      </c>
      <c r="C465" s="121" t="s">
        <v>86</v>
      </c>
      <c r="D465" s="121" t="s">
        <v>87</v>
      </c>
      <c r="E465" s="121" t="s">
        <v>88</v>
      </c>
    </row>
    <row r="466" spans="1:8" ht="18.75" customHeight="1">
      <c r="A466" s="126">
        <f>C461</f>
        <v>114961.408</v>
      </c>
      <c r="B466" s="126">
        <f>F461</f>
        <v>79743.14097992342</v>
      </c>
      <c r="C466" s="124">
        <f>B466/A466</f>
        <v>0.6936513945612377</v>
      </c>
      <c r="D466" s="126">
        <f>D504</f>
        <v>107567.47590000002</v>
      </c>
      <c r="E466" s="124">
        <f>D466/A466</f>
        <v>0.9356833547132619</v>
      </c>
      <c r="H466" s="1" t="s">
        <v>14</v>
      </c>
    </row>
    <row r="467" spans="1:7" ht="7.5" customHeight="1">
      <c r="A467" s="6"/>
      <c r="G467" s="1" t="s">
        <v>14</v>
      </c>
    </row>
    <row r="468" ht="14.25">
      <c r="A468" s="6" t="s">
        <v>212</v>
      </c>
    </row>
    <row r="469" ht="6.75" customHeight="1">
      <c r="A469" s="6"/>
    </row>
    <row r="470" spans="1:5" ht="14.25">
      <c r="A470" s="68" t="s">
        <v>21</v>
      </c>
      <c r="B470" s="68" t="s">
        <v>65</v>
      </c>
      <c r="C470" s="119" t="s">
        <v>80</v>
      </c>
      <c r="D470" s="68" t="s">
        <v>87</v>
      </c>
      <c r="E470" s="127" t="s">
        <v>88</v>
      </c>
    </row>
    <row r="471" spans="1:5" ht="14.25">
      <c r="A471" s="128">
        <v>1</v>
      </c>
      <c r="B471" s="128">
        <v>2</v>
      </c>
      <c r="C471" s="129">
        <v>3</v>
      </c>
      <c r="D471" s="128">
        <v>4</v>
      </c>
      <c r="E471" s="130">
        <v>5</v>
      </c>
    </row>
    <row r="472" spans="1:7" ht="12.75" customHeight="1">
      <c r="A472" s="48">
        <v>1</v>
      </c>
      <c r="B472" s="33" t="s">
        <v>28</v>
      </c>
      <c r="C472" s="88">
        <v>1764.7480000000003</v>
      </c>
      <c r="D472" s="88">
        <v>1649.0118807951592</v>
      </c>
      <c r="E472" s="89">
        <f aca="true" t="shared" si="20" ref="E472:E504">D472/C472</f>
        <v>0.9344177643466143</v>
      </c>
      <c r="F472" s="63"/>
      <c r="G472" s="21"/>
    </row>
    <row r="473" spans="1:7" ht="12.75" customHeight="1">
      <c r="A473" s="48">
        <v>2</v>
      </c>
      <c r="B473" s="33" t="s">
        <v>29</v>
      </c>
      <c r="C473" s="88">
        <v>3094.165</v>
      </c>
      <c r="D473" s="88">
        <v>2510.1248406533455</v>
      </c>
      <c r="E473" s="89">
        <f t="shared" si="20"/>
        <v>0.8112446623413249</v>
      </c>
      <c r="F473" s="63"/>
      <c r="G473" s="21" t="s">
        <v>14</v>
      </c>
    </row>
    <row r="474" spans="1:7" ht="12.75" customHeight="1">
      <c r="A474" s="48">
        <v>3</v>
      </c>
      <c r="B474" s="33" t="s">
        <v>30</v>
      </c>
      <c r="C474" s="88">
        <v>3505.407</v>
      </c>
      <c r="D474" s="88">
        <v>3040.0240168553155</v>
      </c>
      <c r="E474" s="89">
        <f t="shared" si="20"/>
        <v>0.867238530891082</v>
      </c>
      <c r="F474" s="63"/>
      <c r="G474" s="21"/>
    </row>
    <row r="475" spans="1:7" ht="12.75" customHeight="1">
      <c r="A475" s="48">
        <v>4</v>
      </c>
      <c r="B475" s="33" t="s">
        <v>31</v>
      </c>
      <c r="C475" s="88">
        <v>4543.108</v>
      </c>
      <c r="D475" s="88">
        <v>4469.780476871283</v>
      </c>
      <c r="E475" s="89">
        <f t="shared" si="20"/>
        <v>0.9838596125980898</v>
      </c>
      <c r="F475" s="63"/>
      <c r="G475" s="21"/>
    </row>
    <row r="476" spans="1:7" ht="12.75" customHeight="1">
      <c r="A476" s="48">
        <v>5</v>
      </c>
      <c r="B476" s="33" t="s">
        <v>32</v>
      </c>
      <c r="C476" s="88">
        <v>3387.964</v>
      </c>
      <c r="D476" s="88">
        <v>3328.9252129108204</v>
      </c>
      <c r="E476" s="89">
        <f t="shared" si="20"/>
        <v>0.9825739626840251</v>
      </c>
      <c r="F476" s="63"/>
      <c r="G476" s="21"/>
    </row>
    <row r="477" spans="1:7" ht="12.75" customHeight="1">
      <c r="A477" s="48">
        <v>6</v>
      </c>
      <c r="B477" s="33" t="s">
        <v>33</v>
      </c>
      <c r="C477" s="88">
        <v>4032.255</v>
      </c>
      <c r="D477" s="88">
        <v>3553.763533677021</v>
      </c>
      <c r="E477" s="89">
        <f t="shared" si="20"/>
        <v>0.8813340261657611</v>
      </c>
      <c r="F477" s="63"/>
      <c r="G477" s="21"/>
    </row>
    <row r="478" spans="1:7" ht="12.75" customHeight="1">
      <c r="A478" s="48">
        <v>7</v>
      </c>
      <c r="B478" s="33" t="s">
        <v>34</v>
      </c>
      <c r="C478" s="88">
        <v>3055.1899999999996</v>
      </c>
      <c r="D478" s="88">
        <v>2672.053240171217</v>
      </c>
      <c r="E478" s="89">
        <f t="shared" si="20"/>
        <v>0.8745947846684552</v>
      </c>
      <c r="F478" s="63"/>
      <c r="G478" s="21"/>
    </row>
    <row r="479" spans="1:7" ht="12.75" customHeight="1">
      <c r="A479" s="48">
        <v>8</v>
      </c>
      <c r="B479" s="33" t="s">
        <v>35</v>
      </c>
      <c r="C479" s="88">
        <v>4637.796</v>
      </c>
      <c r="D479" s="88">
        <v>4168.500976299378</v>
      </c>
      <c r="E479" s="89">
        <f t="shared" si="20"/>
        <v>0.898810766212955</v>
      </c>
      <c r="F479" s="63"/>
      <c r="G479" s="21"/>
    </row>
    <row r="480" spans="1:7" ht="12.75" customHeight="1">
      <c r="A480" s="48">
        <v>9</v>
      </c>
      <c r="B480" s="33" t="s">
        <v>36</v>
      </c>
      <c r="C480" s="88">
        <v>2016.717</v>
      </c>
      <c r="D480" s="88">
        <v>1672.51171287453</v>
      </c>
      <c r="E480" s="89">
        <f t="shared" si="20"/>
        <v>0.8293239521829439</v>
      </c>
      <c r="F480" s="63"/>
      <c r="G480" s="21"/>
    </row>
    <row r="481" spans="1:7" ht="12.75" customHeight="1">
      <c r="A481" s="48">
        <v>10</v>
      </c>
      <c r="B481" s="33" t="s">
        <v>37</v>
      </c>
      <c r="C481" s="88">
        <v>1806.426</v>
      </c>
      <c r="D481" s="88">
        <v>1776.3695174039217</v>
      </c>
      <c r="E481" s="89">
        <f t="shared" si="20"/>
        <v>0.983361354079227</v>
      </c>
      <c r="F481" s="63"/>
      <c r="G481" s="21"/>
    </row>
    <row r="482" spans="1:7" ht="12.75" customHeight="1">
      <c r="A482" s="48">
        <v>11</v>
      </c>
      <c r="B482" s="33" t="s">
        <v>38</v>
      </c>
      <c r="C482" s="88">
        <v>4336.590999999999</v>
      </c>
      <c r="D482" s="88">
        <v>4422.878234677569</v>
      </c>
      <c r="E482" s="89">
        <f t="shared" si="20"/>
        <v>1.0198974804581684</v>
      </c>
      <c r="F482" s="63"/>
      <c r="G482" s="21"/>
    </row>
    <row r="483" spans="1:7" ht="12.75" customHeight="1">
      <c r="A483" s="48">
        <v>12</v>
      </c>
      <c r="B483" s="33" t="s">
        <v>39</v>
      </c>
      <c r="C483" s="88">
        <v>4057.955</v>
      </c>
      <c r="D483" s="88">
        <v>4032.251245172799</v>
      </c>
      <c r="E483" s="89">
        <f t="shared" si="20"/>
        <v>0.9936658354202546</v>
      </c>
      <c r="F483" s="63"/>
      <c r="G483" s="21"/>
    </row>
    <row r="484" spans="1:7" ht="12.75" customHeight="1">
      <c r="A484" s="48">
        <v>13</v>
      </c>
      <c r="B484" s="33" t="s">
        <v>40</v>
      </c>
      <c r="C484" s="88">
        <v>3287.861</v>
      </c>
      <c r="D484" s="88">
        <v>3061.454814678872</v>
      </c>
      <c r="E484" s="89">
        <f t="shared" si="20"/>
        <v>0.9311387600263126</v>
      </c>
      <c r="F484" s="63"/>
      <c r="G484" s="21"/>
    </row>
    <row r="485" spans="1:7" ht="12.75" customHeight="1">
      <c r="A485" s="48">
        <v>14</v>
      </c>
      <c r="B485" s="33" t="s">
        <v>41</v>
      </c>
      <c r="C485" s="88">
        <v>2348.103</v>
      </c>
      <c r="D485" s="88">
        <v>2136.162195731529</v>
      </c>
      <c r="E485" s="89">
        <f t="shared" si="20"/>
        <v>0.9097395624176321</v>
      </c>
      <c r="F485" s="63"/>
      <c r="G485" s="21"/>
    </row>
    <row r="486" spans="1:7" ht="12.75" customHeight="1">
      <c r="A486" s="48">
        <v>15</v>
      </c>
      <c r="B486" s="33" t="s">
        <v>42</v>
      </c>
      <c r="C486" s="88">
        <v>933.5250000000001</v>
      </c>
      <c r="D486" s="88">
        <v>911.0439200116873</v>
      </c>
      <c r="E486" s="89">
        <f t="shared" si="20"/>
        <v>0.9759180739794726</v>
      </c>
      <c r="F486" s="63"/>
      <c r="G486" s="21"/>
    </row>
    <row r="487" spans="1:7" ht="12.75" customHeight="1">
      <c r="A487" s="48">
        <v>16</v>
      </c>
      <c r="B487" s="33" t="s">
        <v>43</v>
      </c>
      <c r="C487" s="88">
        <v>1072.151</v>
      </c>
      <c r="D487" s="88">
        <v>965.3758132248577</v>
      </c>
      <c r="E487" s="89">
        <f t="shared" si="20"/>
        <v>0.9004103090188393</v>
      </c>
      <c r="F487" s="63"/>
      <c r="G487" s="21"/>
    </row>
    <row r="488" spans="1:7" ht="12.75" customHeight="1">
      <c r="A488" s="48">
        <v>17</v>
      </c>
      <c r="B488" s="33" t="s">
        <v>44</v>
      </c>
      <c r="C488" s="88">
        <v>3886.0390000000007</v>
      </c>
      <c r="D488" s="88">
        <v>3820.7618828298637</v>
      </c>
      <c r="E488" s="89">
        <f t="shared" si="20"/>
        <v>0.9832021456372062</v>
      </c>
      <c r="F488" s="63"/>
      <c r="G488" s="21"/>
    </row>
    <row r="489" spans="1:7" ht="12.75" customHeight="1">
      <c r="A489" s="48">
        <v>18</v>
      </c>
      <c r="B489" s="33" t="s">
        <v>45</v>
      </c>
      <c r="C489" s="88">
        <v>2207.948</v>
      </c>
      <c r="D489" s="88">
        <v>2007.502846679929</v>
      </c>
      <c r="E489" s="89">
        <f t="shared" si="20"/>
        <v>0.9092165425453539</v>
      </c>
      <c r="F489" s="63"/>
      <c r="G489" s="21"/>
    </row>
    <row r="490" spans="1:7" ht="12.75" customHeight="1">
      <c r="A490" s="48">
        <v>19</v>
      </c>
      <c r="B490" s="33" t="s">
        <v>46</v>
      </c>
      <c r="C490" s="88">
        <v>5843.428</v>
      </c>
      <c r="D490" s="88">
        <v>5631.724697243608</v>
      </c>
      <c r="E490" s="89">
        <f t="shared" si="20"/>
        <v>0.9637707005620002</v>
      </c>
      <c r="F490" s="63"/>
      <c r="G490" s="21"/>
    </row>
    <row r="491" spans="1:7" ht="12.75" customHeight="1">
      <c r="A491" s="48">
        <v>20</v>
      </c>
      <c r="B491" s="33" t="s">
        <v>47</v>
      </c>
      <c r="C491" s="88">
        <v>2444.772</v>
      </c>
      <c r="D491" s="88">
        <v>2329.59948679003</v>
      </c>
      <c r="E491" s="89">
        <f t="shared" si="20"/>
        <v>0.9528902845705162</v>
      </c>
      <c r="F491" s="63"/>
      <c r="G491" s="21"/>
    </row>
    <row r="492" spans="1:7" ht="12.75" customHeight="1">
      <c r="A492" s="48">
        <v>21</v>
      </c>
      <c r="B492" s="33" t="s">
        <v>48</v>
      </c>
      <c r="C492" s="88">
        <v>4142.539</v>
      </c>
      <c r="D492" s="88">
        <v>3854.2112753523174</v>
      </c>
      <c r="E492" s="89">
        <f t="shared" si="20"/>
        <v>0.9303983077412953</v>
      </c>
      <c r="F492" s="63"/>
      <c r="G492" s="21" t="s">
        <v>14</v>
      </c>
    </row>
    <row r="493" spans="1:7" ht="12.75" customHeight="1">
      <c r="A493" s="48">
        <v>22</v>
      </c>
      <c r="B493" s="33" t="s">
        <v>49</v>
      </c>
      <c r="C493" s="88">
        <v>2340.197</v>
      </c>
      <c r="D493" s="88">
        <v>2136.5487496846226</v>
      </c>
      <c r="E493" s="89">
        <f t="shared" si="20"/>
        <v>0.9129781593962485</v>
      </c>
      <c r="F493" s="63"/>
      <c r="G493" s="21"/>
    </row>
    <row r="494" spans="1:7" ht="12.75" customHeight="1">
      <c r="A494" s="48">
        <v>23</v>
      </c>
      <c r="B494" s="33" t="s">
        <v>50</v>
      </c>
      <c r="C494" s="88">
        <v>4438.897</v>
      </c>
      <c r="D494" s="88">
        <v>4088.2737994647555</v>
      </c>
      <c r="E494" s="89">
        <f t="shared" si="20"/>
        <v>0.9210111880191758</v>
      </c>
      <c r="F494" s="63"/>
      <c r="G494" s="21"/>
    </row>
    <row r="495" spans="1:7" ht="12.75" customHeight="1">
      <c r="A495" s="48">
        <v>24</v>
      </c>
      <c r="B495" s="33" t="s">
        <v>51</v>
      </c>
      <c r="C495" s="88">
        <v>4157.456</v>
      </c>
      <c r="D495" s="88">
        <v>3792.6131030123224</v>
      </c>
      <c r="E495" s="89">
        <f t="shared" si="20"/>
        <v>0.9122437141877923</v>
      </c>
      <c r="F495" s="63"/>
      <c r="G495" s="21"/>
    </row>
    <row r="496" spans="1:7" ht="12.75" customHeight="1">
      <c r="A496" s="48">
        <v>25</v>
      </c>
      <c r="B496" s="33" t="s">
        <v>52</v>
      </c>
      <c r="C496" s="88">
        <v>2466.584</v>
      </c>
      <c r="D496" s="88">
        <v>2289.0545085117037</v>
      </c>
      <c r="E496" s="89">
        <f t="shared" si="20"/>
        <v>0.9280261724359291</v>
      </c>
      <c r="F496" s="63"/>
      <c r="G496" s="21"/>
    </row>
    <row r="497" spans="1:7" ht="12.75" customHeight="1">
      <c r="A497" s="48">
        <v>26</v>
      </c>
      <c r="B497" s="33" t="s">
        <v>53</v>
      </c>
      <c r="C497" s="88">
        <v>5317.493</v>
      </c>
      <c r="D497" s="88">
        <v>4707.122091487884</v>
      </c>
      <c r="E497" s="89">
        <f t="shared" si="20"/>
        <v>0.8852145346477905</v>
      </c>
      <c r="F497" s="63"/>
      <c r="G497" s="21"/>
    </row>
    <row r="498" spans="1:7" ht="12.75" customHeight="1">
      <c r="A498" s="48">
        <v>27</v>
      </c>
      <c r="B498" s="33" t="s">
        <v>54</v>
      </c>
      <c r="C498" s="88">
        <v>3130.175</v>
      </c>
      <c r="D498" s="88">
        <v>2725.7119342198953</v>
      </c>
      <c r="E498" s="89">
        <f t="shared" si="20"/>
        <v>0.8707857976694259</v>
      </c>
      <c r="F498" s="63"/>
      <c r="G498" s="21"/>
    </row>
    <row r="499" spans="1:7" ht="12.75" customHeight="1">
      <c r="A499" s="48">
        <v>28</v>
      </c>
      <c r="B499" s="33" t="s">
        <v>55</v>
      </c>
      <c r="C499" s="88">
        <v>5368.192999999999</v>
      </c>
      <c r="D499" s="88">
        <v>5284.11685702348</v>
      </c>
      <c r="E499" s="89">
        <f t="shared" si="20"/>
        <v>0.9843380923568659</v>
      </c>
      <c r="F499" s="63"/>
      <c r="G499" s="21"/>
    </row>
    <row r="500" spans="1:8" ht="12.75" customHeight="1">
      <c r="A500" s="48">
        <v>29</v>
      </c>
      <c r="B500" s="33" t="s">
        <v>56</v>
      </c>
      <c r="C500" s="88">
        <v>2962.559</v>
      </c>
      <c r="D500" s="88">
        <v>3000.621194539962</v>
      </c>
      <c r="E500" s="89">
        <f t="shared" si="20"/>
        <v>1.012847742286301</v>
      </c>
      <c r="F500" s="63"/>
      <c r="G500" s="21"/>
      <c r="H500" s="1" t="s">
        <v>14</v>
      </c>
    </row>
    <row r="501" spans="1:7" ht="12.75" customHeight="1">
      <c r="A501" s="48">
        <v>30</v>
      </c>
      <c r="B501" s="33" t="s">
        <v>57</v>
      </c>
      <c r="C501" s="88">
        <v>7153.015000000001</v>
      </c>
      <c r="D501" s="88">
        <v>6782.2615474493305</v>
      </c>
      <c r="E501" s="89">
        <f t="shared" si="20"/>
        <v>0.948168226607847</v>
      </c>
      <c r="F501" s="63"/>
      <c r="G501" s="21" t="s">
        <v>14</v>
      </c>
    </row>
    <row r="502" spans="1:7" ht="12.75" customHeight="1">
      <c r="A502" s="48">
        <v>31</v>
      </c>
      <c r="B502" s="33" t="s">
        <v>58</v>
      </c>
      <c r="C502" s="88">
        <v>7443.531</v>
      </c>
      <c r="D502" s="88">
        <v>7526.234921406853</v>
      </c>
      <c r="E502" s="89">
        <f t="shared" si="20"/>
        <v>1.0111108452973263</v>
      </c>
      <c r="F502" s="63"/>
      <c r="G502" s="21"/>
    </row>
    <row r="503" spans="1:8" ht="12.75" customHeight="1">
      <c r="A503" s="48">
        <v>32</v>
      </c>
      <c r="B503" s="33" t="s">
        <v>59</v>
      </c>
      <c r="C503" s="88">
        <v>3778.62</v>
      </c>
      <c r="D503" s="88">
        <v>3220.8853722941367</v>
      </c>
      <c r="E503" s="89">
        <f t="shared" si="20"/>
        <v>0.8523972699806112</v>
      </c>
      <c r="F503" s="63"/>
      <c r="G503" s="21" t="s">
        <v>14</v>
      </c>
      <c r="H503" s="1" t="s">
        <v>14</v>
      </c>
    </row>
    <row r="504" spans="1:7" ht="12.75" customHeight="1">
      <c r="A504" s="50"/>
      <c r="B504" s="51" t="s">
        <v>60</v>
      </c>
      <c r="C504" s="93">
        <v>114961.408</v>
      </c>
      <c r="D504" s="93">
        <v>107567.47590000002</v>
      </c>
      <c r="E504" s="52">
        <f t="shared" si="20"/>
        <v>0.9356833547132619</v>
      </c>
      <c r="F504" s="47"/>
      <c r="G504" s="21"/>
    </row>
    <row r="505" spans="1:8" ht="14.25" customHeight="1">
      <c r="A505" s="44"/>
      <c r="B505" s="45"/>
      <c r="C505" s="95"/>
      <c r="D505" s="95"/>
      <c r="E505" s="131"/>
      <c r="F505" s="96"/>
      <c r="G505" s="96"/>
      <c r="H505" s="96"/>
    </row>
    <row r="506" spans="1:8" ht="14.25">
      <c r="A506" s="6" t="s">
        <v>89</v>
      </c>
      <c r="D506" s="132" t="s">
        <v>90</v>
      </c>
      <c r="F506" s="133"/>
      <c r="G506" s="133"/>
      <c r="H506" s="134"/>
    </row>
    <row r="507" spans="1:8" ht="6.75" customHeight="1">
      <c r="A507" s="6"/>
      <c r="F507" s="96"/>
      <c r="G507" s="96"/>
      <c r="H507" s="96"/>
    </row>
    <row r="508" spans="1:8" ht="28.5">
      <c r="A508" s="135" t="s">
        <v>80</v>
      </c>
      <c r="B508" s="135" t="s">
        <v>91</v>
      </c>
      <c r="C508" s="135" t="s">
        <v>92</v>
      </c>
      <c r="D508" s="135" t="s">
        <v>93</v>
      </c>
      <c r="F508" s="96"/>
      <c r="G508" s="136"/>
      <c r="H508" s="136"/>
    </row>
    <row r="509" spans="1:4" ht="18.75" customHeight="1">
      <c r="A509" s="144">
        <v>3448.8370000000004</v>
      </c>
      <c r="B509" s="144">
        <v>2392.294229999999</v>
      </c>
      <c r="C509" s="144">
        <v>2392.294229999999</v>
      </c>
      <c r="D509" s="123">
        <f>C509/B509</f>
        <v>1</v>
      </c>
    </row>
    <row r="510" ht="7.5" customHeight="1">
      <c r="A510" s="6"/>
    </row>
    <row r="511" ht="14.25">
      <c r="A511" s="6" t="s">
        <v>94</v>
      </c>
    </row>
    <row r="512" spans="1:7" ht="20.25" customHeight="1">
      <c r="A512" s="6"/>
      <c r="G512" s="132" t="s">
        <v>90</v>
      </c>
    </row>
    <row r="513" spans="1:7" ht="33" customHeight="1">
      <c r="A513" s="135" t="s">
        <v>21</v>
      </c>
      <c r="B513" s="135" t="s">
        <v>65</v>
      </c>
      <c r="C513" s="85" t="s">
        <v>80</v>
      </c>
      <c r="D513" s="135" t="s">
        <v>95</v>
      </c>
      <c r="E513" s="135" t="s">
        <v>96</v>
      </c>
      <c r="F513" s="135" t="s">
        <v>97</v>
      </c>
      <c r="G513" s="135" t="s">
        <v>98</v>
      </c>
    </row>
    <row r="514" spans="1:7" ht="14.25">
      <c r="A514" s="137">
        <v>1</v>
      </c>
      <c r="B514" s="137">
        <v>2</v>
      </c>
      <c r="C514" s="138">
        <v>3</v>
      </c>
      <c r="D514" s="137">
        <v>4</v>
      </c>
      <c r="E514" s="139">
        <v>5</v>
      </c>
      <c r="F514" s="138">
        <v>6</v>
      </c>
      <c r="G514" s="137">
        <v>7</v>
      </c>
    </row>
    <row r="515" spans="1:8" ht="12.75" customHeight="1">
      <c r="A515" s="32">
        <v>1</v>
      </c>
      <c r="B515" s="33" t="s">
        <v>28</v>
      </c>
      <c r="C515" s="140">
        <v>53.635</v>
      </c>
      <c r="D515" s="141">
        <v>44.54103</v>
      </c>
      <c r="E515" s="142">
        <v>44.54103</v>
      </c>
      <c r="F515" s="142">
        <f>E515-D515</f>
        <v>0</v>
      </c>
      <c r="G515" s="143">
        <f aca="true" t="shared" si="21" ref="G515:G546">E515/D515</f>
        <v>1</v>
      </c>
      <c r="H515" s="56"/>
    </row>
    <row r="516" spans="1:8" ht="12.75" customHeight="1">
      <c r="A516" s="32">
        <v>2</v>
      </c>
      <c r="B516" s="33" t="s">
        <v>29</v>
      </c>
      <c r="C516" s="140">
        <v>93.141</v>
      </c>
      <c r="D516" s="142">
        <v>45.82899</v>
      </c>
      <c r="E516" s="142">
        <v>45.82899</v>
      </c>
      <c r="F516" s="142">
        <f aca="true" t="shared" si="22" ref="F516:F547">E516-D516</f>
        <v>0</v>
      </c>
      <c r="G516" s="143">
        <f t="shared" si="21"/>
        <v>1</v>
      </c>
      <c r="H516" s="56"/>
    </row>
    <row r="517" spans="1:8" ht="12.75" customHeight="1">
      <c r="A517" s="32">
        <v>3</v>
      </c>
      <c r="B517" s="33" t="s">
        <v>30</v>
      </c>
      <c r="C517" s="140">
        <v>107.28</v>
      </c>
      <c r="D517" s="142">
        <v>53.79504</v>
      </c>
      <c r="E517" s="142">
        <v>53.79504</v>
      </c>
      <c r="F517" s="142">
        <f t="shared" si="22"/>
        <v>0</v>
      </c>
      <c r="G517" s="143">
        <f t="shared" si="21"/>
        <v>1</v>
      </c>
      <c r="H517" s="56"/>
    </row>
    <row r="518" spans="1:8" ht="12.75" customHeight="1">
      <c r="A518" s="32">
        <v>4</v>
      </c>
      <c r="B518" s="33" t="s">
        <v>31</v>
      </c>
      <c r="C518" s="140">
        <v>133.503</v>
      </c>
      <c r="D518" s="142">
        <v>104.41647</v>
      </c>
      <c r="E518" s="142">
        <v>104.41647</v>
      </c>
      <c r="F518" s="142">
        <f t="shared" si="22"/>
        <v>0</v>
      </c>
      <c r="G518" s="143">
        <f t="shared" si="21"/>
        <v>1</v>
      </c>
      <c r="H518" s="56"/>
    </row>
    <row r="519" spans="1:8" ht="12.75" customHeight="1">
      <c r="A519" s="32">
        <v>5</v>
      </c>
      <c r="B519" s="33" t="s">
        <v>32</v>
      </c>
      <c r="C519" s="140">
        <v>102.222</v>
      </c>
      <c r="D519" s="142">
        <v>84.20718</v>
      </c>
      <c r="E519" s="142">
        <v>84.20718</v>
      </c>
      <c r="F519" s="142">
        <f t="shared" si="22"/>
        <v>0</v>
      </c>
      <c r="G519" s="143">
        <f t="shared" si="21"/>
        <v>1</v>
      </c>
      <c r="H519" s="56"/>
    </row>
    <row r="520" spans="1:8" ht="12.75" customHeight="1">
      <c r="A520" s="32">
        <v>6</v>
      </c>
      <c r="B520" s="33" t="s">
        <v>33</v>
      </c>
      <c r="C520" s="140">
        <v>123.029</v>
      </c>
      <c r="D520" s="142">
        <v>80.70572999999999</v>
      </c>
      <c r="E520" s="142">
        <v>80.70572999999999</v>
      </c>
      <c r="F520" s="142">
        <f t="shared" si="22"/>
        <v>0</v>
      </c>
      <c r="G520" s="143">
        <f t="shared" si="21"/>
        <v>1</v>
      </c>
      <c r="H520" s="56"/>
    </row>
    <row r="521" spans="1:8" ht="12.75" customHeight="1">
      <c r="A521" s="32">
        <v>7</v>
      </c>
      <c r="B521" s="33" t="s">
        <v>34</v>
      </c>
      <c r="C521" s="140">
        <v>94.968</v>
      </c>
      <c r="D521" s="142">
        <v>48.42234</v>
      </c>
      <c r="E521" s="142">
        <v>48.42234</v>
      </c>
      <c r="F521" s="142">
        <f t="shared" si="22"/>
        <v>0</v>
      </c>
      <c r="G521" s="143">
        <f t="shared" si="21"/>
        <v>1</v>
      </c>
      <c r="H521" s="56"/>
    </row>
    <row r="522" spans="1:8" ht="12.75" customHeight="1">
      <c r="A522" s="32">
        <v>8</v>
      </c>
      <c r="B522" s="33" t="s">
        <v>35</v>
      </c>
      <c r="C522" s="140">
        <v>142.234</v>
      </c>
      <c r="D522" s="142">
        <v>68.05275</v>
      </c>
      <c r="E522" s="142">
        <v>68.05275</v>
      </c>
      <c r="F522" s="142">
        <f t="shared" si="22"/>
        <v>0</v>
      </c>
      <c r="G522" s="143">
        <f t="shared" si="21"/>
        <v>1</v>
      </c>
      <c r="H522" s="56"/>
    </row>
    <row r="523" spans="1:8" ht="12.75" customHeight="1">
      <c r="A523" s="32">
        <v>9</v>
      </c>
      <c r="B523" s="33" t="s">
        <v>36</v>
      </c>
      <c r="C523" s="140">
        <v>61.105</v>
      </c>
      <c r="D523" s="142">
        <v>37.99434</v>
      </c>
      <c r="E523" s="142">
        <v>37.99434</v>
      </c>
      <c r="F523" s="142">
        <f t="shared" si="22"/>
        <v>0</v>
      </c>
      <c r="G523" s="143">
        <f t="shared" si="21"/>
        <v>1</v>
      </c>
      <c r="H523" s="56"/>
    </row>
    <row r="524" spans="1:8" ht="12.75" customHeight="1">
      <c r="A524" s="32">
        <v>10</v>
      </c>
      <c r="B524" s="33" t="s">
        <v>37</v>
      </c>
      <c r="C524" s="140">
        <v>53.738</v>
      </c>
      <c r="D524" s="142">
        <v>34.73286</v>
      </c>
      <c r="E524" s="142">
        <v>34.73286</v>
      </c>
      <c r="F524" s="142">
        <f t="shared" si="22"/>
        <v>0</v>
      </c>
      <c r="G524" s="143">
        <f t="shared" si="21"/>
        <v>1</v>
      </c>
      <c r="H524" s="56"/>
    </row>
    <row r="525" spans="1:8" ht="12.75" customHeight="1">
      <c r="A525" s="32">
        <v>11</v>
      </c>
      <c r="B525" s="33" t="s">
        <v>38</v>
      </c>
      <c r="C525" s="140">
        <v>129.979</v>
      </c>
      <c r="D525" s="142">
        <v>105.88644</v>
      </c>
      <c r="E525" s="142">
        <v>105.88644</v>
      </c>
      <c r="F525" s="142">
        <f t="shared" si="22"/>
        <v>0</v>
      </c>
      <c r="G525" s="143">
        <f t="shared" si="21"/>
        <v>1</v>
      </c>
      <c r="H525" s="56"/>
    </row>
    <row r="526" spans="1:8" ht="12.75" customHeight="1">
      <c r="A526" s="32">
        <v>12</v>
      </c>
      <c r="B526" s="33" t="s">
        <v>39</v>
      </c>
      <c r="C526" s="140">
        <v>119.291</v>
      </c>
      <c r="D526" s="142">
        <v>90.24543</v>
      </c>
      <c r="E526" s="142">
        <v>90.24543</v>
      </c>
      <c r="F526" s="142">
        <f t="shared" si="22"/>
        <v>0</v>
      </c>
      <c r="G526" s="143">
        <f t="shared" si="21"/>
        <v>1</v>
      </c>
      <c r="H526" s="56"/>
    </row>
    <row r="527" spans="1:8" ht="12.75" customHeight="1">
      <c r="A527" s="32">
        <v>13</v>
      </c>
      <c r="B527" s="33" t="s">
        <v>40</v>
      </c>
      <c r="C527" s="140">
        <v>97.979</v>
      </c>
      <c r="D527" s="142">
        <v>81.4944</v>
      </c>
      <c r="E527" s="142">
        <v>81.4944</v>
      </c>
      <c r="F527" s="142">
        <f t="shared" si="22"/>
        <v>0</v>
      </c>
      <c r="G527" s="143">
        <f t="shared" si="21"/>
        <v>1</v>
      </c>
      <c r="H527" s="56"/>
    </row>
    <row r="528" spans="1:8" ht="12.75" customHeight="1">
      <c r="A528" s="32">
        <v>14</v>
      </c>
      <c r="B528" s="33" t="s">
        <v>41</v>
      </c>
      <c r="C528" s="140">
        <v>70.85</v>
      </c>
      <c r="D528" s="142">
        <v>48.46971</v>
      </c>
      <c r="E528" s="142">
        <v>48.46971</v>
      </c>
      <c r="F528" s="142">
        <f t="shared" si="22"/>
        <v>0</v>
      </c>
      <c r="G528" s="143">
        <f t="shared" si="21"/>
        <v>1</v>
      </c>
      <c r="H528" s="56"/>
    </row>
    <row r="529" spans="1:8" ht="12.75" customHeight="1">
      <c r="A529" s="32">
        <v>15</v>
      </c>
      <c r="B529" s="33" t="s">
        <v>42</v>
      </c>
      <c r="C529" s="140">
        <v>26.346</v>
      </c>
      <c r="D529" s="142">
        <v>21.70905</v>
      </c>
      <c r="E529" s="142">
        <v>21.70905</v>
      </c>
      <c r="F529" s="142">
        <f t="shared" si="22"/>
        <v>0</v>
      </c>
      <c r="G529" s="143">
        <f t="shared" si="21"/>
        <v>1</v>
      </c>
      <c r="H529" s="56"/>
    </row>
    <row r="530" spans="1:8" ht="12.75" customHeight="1">
      <c r="A530" s="32">
        <v>16</v>
      </c>
      <c r="B530" s="33" t="s">
        <v>43</v>
      </c>
      <c r="C530" s="140">
        <v>32.72</v>
      </c>
      <c r="D530" s="142">
        <v>23.21844</v>
      </c>
      <c r="E530" s="142">
        <v>23.21844</v>
      </c>
      <c r="F530" s="142">
        <f t="shared" si="22"/>
        <v>0</v>
      </c>
      <c r="G530" s="143">
        <f t="shared" si="21"/>
        <v>1</v>
      </c>
      <c r="H530" s="56"/>
    </row>
    <row r="531" spans="1:8" ht="12.75" customHeight="1">
      <c r="A531" s="32">
        <v>17</v>
      </c>
      <c r="B531" s="33" t="s">
        <v>44</v>
      </c>
      <c r="C531" s="140">
        <v>116.623</v>
      </c>
      <c r="D531" s="142">
        <v>101.38434</v>
      </c>
      <c r="E531" s="142">
        <v>101.38434</v>
      </c>
      <c r="F531" s="142">
        <f t="shared" si="22"/>
        <v>0</v>
      </c>
      <c r="G531" s="143">
        <f t="shared" si="21"/>
        <v>1</v>
      </c>
      <c r="H531" s="56"/>
    </row>
    <row r="532" spans="1:8" ht="12.75" customHeight="1">
      <c r="A532" s="32">
        <v>18</v>
      </c>
      <c r="B532" s="33" t="s">
        <v>45</v>
      </c>
      <c r="C532" s="140">
        <v>68.069</v>
      </c>
      <c r="D532" s="142">
        <v>47.41185</v>
      </c>
      <c r="E532" s="142">
        <v>47.41185</v>
      </c>
      <c r="F532" s="142">
        <f t="shared" si="22"/>
        <v>0</v>
      </c>
      <c r="G532" s="143">
        <f t="shared" si="21"/>
        <v>1</v>
      </c>
      <c r="H532" s="56"/>
    </row>
    <row r="533" spans="1:8" ht="12.75" customHeight="1">
      <c r="A533" s="32">
        <v>19</v>
      </c>
      <c r="B533" s="33" t="s">
        <v>46</v>
      </c>
      <c r="C533" s="140">
        <v>173.96</v>
      </c>
      <c r="D533" s="142">
        <v>115.36929</v>
      </c>
      <c r="E533" s="142">
        <v>115.36929</v>
      </c>
      <c r="F533" s="142">
        <f t="shared" si="22"/>
        <v>0</v>
      </c>
      <c r="G533" s="143">
        <f t="shared" si="21"/>
        <v>1</v>
      </c>
      <c r="H533" s="56"/>
    </row>
    <row r="534" spans="1:8" s="57" customFormat="1" ht="12.75" customHeight="1">
      <c r="A534" s="32">
        <v>20</v>
      </c>
      <c r="B534" s="33" t="s">
        <v>47</v>
      </c>
      <c r="C534" s="140">
        <v>72.5</v>
      </c>
      <c r="D534" s="142">
        <v>47.58279</v>
      </c>
      <c r="E534" s="142">
        <v>47.58279</v>
      </c>
      <c r="F534" s="142">
        <f t="shared" si="22"/>
        <v>0</v>
      </c>
      <c r="G534" s="143">
        <f t="shared" si="21"/>
        <v>1</v>
      </c>
      <c r="H534" s="56"/>
    </row>
    <row r="535" spans="1:8" s="57" customFormat="1" ht="12.75" customHeight="1">
      <c r="A535" s="32">
        <v>21</v>
      </c>
      <c r="B535" s="33" t="s">
        <v>48</v>
      </c>
      <c r="C535" s="140">
        <v>124.819</v>
      </c>
      <c r="D535" s="142">
        <v>96.17982</v>
      </c>
      <c r="E535" s="142">
        <v>96.17982</v>
      </c>
      <c r="F535" s="142">
        <f t="shared" si="22"/>
        <v>0</v>
      </c>
      <c r="G535" s="143">
        <f t="shared" si="21"/>
        <v>1</v>
      </c>
      <c r="H535" s="56"/>
    </row>
    <row r="536" spans="1:8" s="57" customFormat="1" ht="12.75" customHeight="1">
      <c r="A536" s="32">
        <v>22</v>
      </c>
      <c r="B536" s="33" t="s">
        <v>49</v>
      </c>
      <c r="C536" s="140">
        <v>69.55</v>
      </c>
      <c r="D536" s="142">
        <v>39.48537</v>
      </c>
      <c r="E536" s="142">
        <v>39.48537</v>
      </c>
      <c r="F536" s="142">
        <f t="shared" si="22"/>
        <v>0</v>
      </c>
      <c r="G536" s="143">
        <f t="shared" si="21"/>
        <v>1</v>
      </c>
      <c r="H536" s="56"/>
    </row>
    <row r="537" spans="1:8" s="57" customFormat="1" ht="12.75" customHeight="1">
      <c r="A537" s="32">
        <v>23</v>
      </c>
      <c r="B537" s="33" t="s">
        <v>50</v>
      </c>
      <c r="C537" s="140">
        <v>131.61</v>
      </c>
      <c r="D537" s="142">
        <v>100.39914</v>
      </c>
      <c r="E537" s="142">
        <v>100.39914</v>
      </c>
      <c r="F537" s="142">
        <f t="shared" si="22"/>
        <v>0</v>
      </c>
      <c r="G537" s="143">
        <f t="shared" si="21"/>
        <v>1</v>
      </c>
      <c r="H537" s="56"/>
    </row>
    <row r="538" spans="1:8" s="57" customFormat="1" ht="12.75" customHeight="1">
      <c r="A538" s="32">
        <v>24</v>
      </c>
      <c r="B538" s="33" t="s">
        <v>51</v>
      </c>
      <c r="C538" s="140">
        <v>126.134</v>
      </c>
      <c r="D538" s="142">
        <v>85.56243</v>
      </c>
      <c r="E538" s="142">
        <v>85.56243</v>
      </c>
      <c r="F538" s="142">
        <f t="shared" si="22"/>
        <v>0</v>
      </c>
      <c r="G538" s="143">
        <f t="shared" si="21"/>
        <v>1</v>
      </c>
      <c r="H538" s="56"/>
    </row>
    <row r="539" spans="1:8" ht="12.75" customHeight="1">
      <c r="A539" s="32">
        <v>25</v>
      </c>
      <c r="B539" s="33" t="s">
        <v>52</v>
      </c>
      <c r="C539" s="140">
        <v>73.569</v>
      </c>
      <c r="D539" s="142">
        <v>58.593</v>
      </c>
      <c r="E539" s="142">
        <v>58.593</v>
      </c>
      <c r="F539" s="142">
        <f t="shared" si="22"/>
        <v>0</v>
      </c>
      <c r="G539" s="143">
        <f t="shared" si="21"/>
        <v>1</v>
      </c>
      <c r="H539" s="56"/>
    </row>
    <row r="540" spans="1:8" ht="12.75" customHeight="1">
      <c r="A540" s="32">
        <v>26</v>
      </c>
      <c r="B540" s="33" t="s">
        <v>53</v>
      </c>
      <c r="C540" s="140">
        <v>158.949</v>
      </c>
      <c r="D540" s="142">
        <v>101.39691</v>
      </c>
      <c r="E540" s="142">
        <v>101.39691</v>
      </c>
      <c r="F540" s="142">
        <f t="shared" si="22"/>
        <v>0</v>
      </c>
      <c r="G540" s="143">
        <f t="shared" si="21"/>
        <v>1</v>
      </c>
      <c r="H540" s="56"/>
    </row>
    <row r="541" spans="1:8" ht="12.75" customHeight="1">
      <c r="A541" s="32">
        <v>27</v>
      </c>
      <c r="B541" s="33" t="s">
        <v>54</v>
      </c>
      <c r="C541" s="140">
        <v>96.6</v>
      </c>
      <c r="D541" s="142">
        <v>20.483010000000004</v>
      </c>
      <c r="E541" s="142">
        <v>20.483010000000004</v>
      </c>
      <c r="F541" s="142">
        <f t="shared" si="22"/>
        <v>0</v>
      </c>
      <c r="G541" s="143">
        <f t="shared" si="21"/>
        <v>1</v>
      </c>
      <c r="H541" s="56"/>
    </row>
    <row r="542" spans="1:8" ht="12.75" customHeight="1">
      <c r="A542" s="32">
        <v>28</v>
      </c>
      <c r="B542" s="33" t="s">
        <v>55</v>
      </c>
      <c r="C542" s="140">
        <v>161.219</v>
      </c>
      <c r="D542" s="142">
        <v>116.06838</v>
      </c>
      <c r="E542" s="142">
        <v>116.06838</v>
      </c>
      <c r="F542" s="142">
        <f t="shared" si="22"/>
        <v>0</v>
      </c>
      <c r="G542" s="143">
        <f t="shared" si="21"/>
        <v>1</v>
      </c>
      <c r="H542" s="56"/>
    </row>
    <row r="543" spans="1:8" ht="12.75" customHeight="1">
      <c r="A543" s="32">
        <v>29</v>
      </c>
      <c r="B543" s="33" t="s">
        <v>56</v>
      </c>
      <c r="C543" s="140">
        <v>85.457</v>
      </c>
      <c r="D543" s="142">
        <v>59.21583</v>
      </c>
      <c r="E543" s="142">
        <v>59.21583</v>
      </c>
      <c r="F543" s="142">
        <f t="shared" si="22"/>
        <v>0</v>
      </c>
      <c r="G543" s="143">
        <f t="shared" si="21"/>
        <v>1</v>
      </c>
      <c r="H543" s="56"/>
    </row>
    <row r="544" spans="1:8" ht="12.75" customHeight="1">
      <c r="A544" s="32">
        <v>30</v>
      </c>
      <c r="B544" s="33" t="s">
        <v>57</v>
      </c>
      <c r="C544" s="140">
        <v>212.369</v>
      </c>
      <c r="D544" s="142">
        <v>153.59358</v>
      </c>
      <c r="E544" s="142">
        <v>153.59358</v>
      </c>
      <c r="F544" s="142">
        <f t="shared" si="22"/>
        <v>0</v>
      </c>
      <c r="G544" s="143">
        <f t="shared" si="21"/>
        <v>1</v>
      </c>
      <c r="H544" s="56"/>
    </row>
    <row r="545" spans="1:8" ht="12.75" customHeight="1">
      <c r="A545" s="32">
        <v>31</v>
      </c>
      <c r="B545" s="33" t="s">
        <v>58</v>
      </c>
      <c r="C545" s="140">
        <v>220.83</v>
      </c>
      <c r="D545" s="142">
        <v>207.4134</v>
      </c>
      <c r="E545" s="142">
        <v>207.4134</v>
      </c>
      <c r="F545" s="142">
        <f t="shared" si="22"/>
        <v>0</v>
      </c>
      <c r="G545" s="143">
        <f t="shared" si="21"/>
        <v>1</v>
      </c>
      <c r="H545" s="56"/>
    </row>
    <row r="546" spans="1:8" ht="12.75" customHeight="1">
      <c r="A546" s="32">
        <v>32</v>
      </c>
      <c r="B546" s="33" t="s">
        <v>59</v>
      </c>
      <c r="C546" s="140">
        <v>114.559</v>
      </c>
      <c r="D546" s="142">
        <v>68.43489</v>
      </c>
      <c r="E546" s="142">
        <v>68.43489</v>
      </c>
      <c r="F546" s="142">
        <f t="shared" si="22"/>
        <v>0</v>
      </c>
      <c r="G546" s="143">
        <f t="shared" si="21"/>
        <v>1</v>
      </c>
      <c r="H546" s="56"/>
    </row>
    <row r="547" spans="1:7" ht="12.75" customHeight="1">
      <c r="A547" s="50"/>
      <c r="B547" s="51" t="s">
        <v>60</v>
      </c>
      <c r="C547" s="144">
        <v>3448.8370000000004</v>
      </c>
      <c r="D547" s="144">
        <v>2392.294229999999</v>
      </c>
      <c r="E547" s="144">
        <v>2392.294229999999</v>
      </c>
      <c r="F547" s="266">
        <f t="shared" si="22"/>
        <v>0</v>
      </c>
      <c r="G547" s="145">
        <f>E547/D547</f>
        <v>1</v>
      </c>
    </row>
    <row r="548" spans="1:7" ht="12.75" customHeight="1">
      <c r="A548" s="44"/>
      <c r="B548" s="45"/>
      <c r="C548" s="146"/>
      <c r="D548" s="146"/>
      <c r="E548" s="146"/>
      <c r="F548" s="147"/>
      <c r="G548" s="43"/>
    </row>
    <row r="549" spans="1:8" ht="14.25">
      <c r="A549" s="6" t="s">
        <v>99</v>
      </c>
      <c r="F549" s="148"/>
      <c r="H549" s="1" t="s">
        <v>14</v>
      </c>
    </row>
    <row r="550" spans="1:6" ht="14.25">
      <c r="A550" s="6"/>
      <c r="F550" s="148"/>
    </row>
    <row r="551" spans="1:6" ht="14.25">
      <c r="A551" s="149" t="s">
        <v>100</v>
      </c>
      <c r="B551" s="112"/>
      <c r="C551" s="112"/>
      <c r="D551" s="112"/>
      <c r="E551" s="150"/>
      <c r="F551" s="112"/>
    </row>
    <row r="552" spans="1:6" ht="9" customHeight="1">
      <c r="A552" s="112"/>
      <c r="B552" s="112"/>
      <c r="C552" s="112"/>
      <c r="D552" s="112"/>
      <c r="E552" s="150"/>
      <c r="F552" s="112"/>
    </row>
    <row r="553" spans="1:7" ht="11.25" customHeight="1">
      <c r="A553" s="151" t="s">
        <v>244</v>
      </c>
      <c r="B553" s="56"/>
      <c r="C553" s="92"/>
      <c r="D553" s="56"/>
      <c r="E553" s="56"/>
      <c r="F553" s="67"/>
      <c r="G553" s="67"/>
    </row>
    <row r="554" spans="1:7" ht="6.75" customHeight="1">
      <c r="A554" s="151"/>
      <c r="B554" s="56"/>
      <c r="C554" s="92"/>
      <c r="D554" s="56"/>
      <c r="E554" s="56"/>
      <c r="F554" s="67"/>
      <c r="G554" s="67"/>
    </row>
    <row r="555" spans="1:5" ht="14.25">
      <c r="A555" s="56"/>
      <c r="B555" s="56"/>
      <c r="C555" s="56"/>
      <c r="D555" s="56"/>
      <c r="E555" s="132" t="s">
        <v>90</v>
      </c>
    </row>
    <row r="556" spans="1:7" ht="45" customHeight="1">
      <c r="A556" s="152" t="s">
        <v>73</v>
      </c>
      <c r="B556" s="152" t="s">
        <v>74</v>
      </c>
      <c r="C556" s="153" t="s">
        <v>101</v>
      </c>
      <c r="D556" s="153" t="s">
        <v>245</v>
      </c>
      <c r="E556" s="153" t="s">
        <v>102</v>
      </c>
      <c r="F556" s="100"/>
      <c r="G556" s="101"/>
    </row>
    <row r="557" spans="1:7" ht="14.25" customHeight="1">
      <c r="A557" s="152">
        <v>1</v>
      </c>
      <c r="B557" s="152">
        <v>2</v>
      </c>
      <c r="C557" s="153">
        <v>3</v>
      </c>
      <c r="D557" s="153">
        <v>4</v>
      </c>
      <c r="E557" s="153">
        <v>5</v>
      </c>
      <c r="F557" s="100"/>
      <c r="G557" s="101"/>
    </row>
    <row r="558" spans="1:7" ht="12.75" customHeight="1">
      <c r="A558" s="32">
        <v>1</v>
      </c>
      <c r="B558" s="33" t="s">
        <v>28</v>
      </c>
      <c r="C558" s="102">
        <v>1170.6999999999998</v>
      </c>
      <c r="D558" s="102">
        <v>10.25</v>
      </c>
      <c r="E558" s="154">
        <f aca="true" t="shared" si="23" ref="E558:E590">D558/C558</f>
        <v>0.00875544545998121</v>
      </c>
      <c r="F558" s="63"/>
      <c r="G558" s="21"/>
    </row>
    <row r="559" spans="1:7" ht="12.75" customHeight="1">
      <c r="A559" s="32">
        <v>2</v>
      </c>
      <c r="B559" s="33" t="s">
        <v>29</v>
      </c>
      <c r="C559" s="102">
        <v>1777.23</v>
      </c>
      <c r="D559" s="102">
        <v>16.11</v>
      </c>
      <c r="E559" s="154">
        <f t="shared" si="23"/>
        <v>0.009064668050843166</v>
      </c>
      <c r="F559" s="63"/>
      <c r="G559" s="21"/>
    </row>
    <row r="560" spans="1:7" ht="12.75" customHeight="1">
      <c r="A560" s="32">
        <v>3</v>
      </c>
      <c r="B560" s="33" t="s">
        <v>30</v>
      </c>
      <c r="C560" s="102">
        <v>2166.5</v>
      </c>
      <c r="D560" s="102">
        <v>20.11</v>
      </c>
      <c r="E560" s="154">
        <f t="shared" si="23"/>
        <v>0.009282252480960073</v>
      </c>
      <c r="F560" s="63"/>
      <c r="G560" s="21"/>
    </row>
    <row r="561" spans="1:7" ht="12.75" customHeight="1">
      <c r="A561" s="32">
        <v>4</v>
      </c>
      <c r="B561" s="33" t="s">
        <v>31</v>
      </c>
      <c r="C561" s="102">
        <v>3158.29</v>
      </c>
      <c r="D561" s="102">
        <v>28.82</v>
      </c>
      <c r="E561" s="154">
        <f t="shared" si="23"/>
        <v>0.009125191163572693</v>
      </c>
      <c r="F561" s="63"/>
      <c r="G561" s="21"/>
    </row>
    <row r="562" spans="1:7" ht="12.75" customHeight="1">
      <c r="A562" s="32">
        <v>5</v>
      </c>
      <c r="B562" s="33" t="s">
        <v>32</v>
      </c>
      <c r="C562" s="102">
        <v>2350.96</v>
      </c>
      <c r="D562" s="102">
        <v>23.94</v>
      </c>
      <c r="E562" s="154">
        <f t="shared" si="23"/>
        <v>0.010183074148432981</v>
      </c>
      <c r="F562" s="63"/>
      <c r="G562" s="21"/>
    </row>
    <row r="563" spans="1:7" ht="12.75" customHeight="1">
      <c r="A563" s="32">
        <v>6</v>
      </c>
      <c r="B563" s="33" t="s">
        <v>33</v>
      </c>
      <c r="C563" s="102">
        <v>2536.34</v>
      </c>
      <c r="D563" s="102">
        <v>21.17</v>
      </c>
      <c r="E563" s="154">
        <f t="shared" si="23"/>
        <v>0.00834667276469243</v>
      </c>
      <c r="F563" s="63"/>
      <c r="G563" s="21"/>
    </row>
    <row r="564" spans="1:7" ht="12.75" customHeight="1">
      <c r="A564" s="32">
        <v>7</v>
      </c>
      <c r="B564" s="33" t="s">
        <v>34</v>
      </c>
      <c r="C564" s="102">
        <v>1902.9399999999998</v>
      </c>
      <c r="D564" s="102">
        <v>18.44</v>
      </c>
      <c r="E564" s="154">
        <f t="shared" si="23"/>
        <v>0.009690268742051774</v>
      </c>
      <c r="F564" s="63"/>
      <c r="G564" s="21"/>
    </row>
    <row r="565" spans="1:7" ht="12.75" customHeight="1">
      <c r="A565" s="32">
        <v>8</v>
      </c>
      <c r="B565" s="33" t="s">
        <v>35</v>
      </c>
      <c r="C565" s="102">
        <v>2965.41</v>
      </c>
      <c r="D565" s="102">
        <v>30.67</v>
      </c>
      <c r="E565" s="154">
        <f t="shared" si="23"/>
        <v>0.010342583319001421</v>
      </c>
      <c r="F565" s="63"/>
      <c r="G565" s="21"/>
    </row>
    <row r="566" spans="1:7" ht="12.75" customHeight="1">
      <c r="A566" s="32">
        <v>9</v>
      </c>
      <c r="B566" s="33" t="s">
        <v>36</v>
      </c>
      <c r="C566" s="102">
        <v>1190.12</v>
      </c>
      <c r="D566" s="102">
        <v>10.2</v>
      </c>
      <c r="E566" s="154">
        <f t="shared" si="23"/>
        <v>0.008570564312842402</v>
      </c>
      <c r="F566" s="63"/>
      <c r="G566" s="21"/>
    </row>
    <row r="567" spans="1:7" ht="12.75" customHeight="1">
      <c r="A567" s="32">
        <v>10</v>
      </c>
      <c r="B567" s="33" t="s">
        <v>37</v>
      </c>
      <c r="C567" s="102">
        <v>1261.3200000000002</v>
      </c>
      <c r="D567" s="102">
        <v>11.030000000000001</v>
      </c>
      <c r="E567" s="154">
        <f t="shared" si="23"/>
        <v>0.00874480702755843</v>
      </c>
      <c r="F567" s="63"/>
      <c r="G567" s="21"/>
    </row>
    <row r="568" spans="1:7" ht="12.75" customHeight="1">
      <c r="A568" s="32">
        <v>11</v>
      </c>
      <c r="B568" s="33" t="s">
        <v>38</v>
      </c>
      <c r="C568" s="102">
        <v>3134.42</v>
      </c>
      <c r="D568" s="102">
        <v>31.03</v>
      </c>
      <c r="E568" s="154">
        <f t="shared" si="23"/>
        <v>0.009899758168975441</v>
      </c>
      <c r="F568" s="63"/>
      <c r="G568" s="21"/>
    </row>
    <row r="569" spans="1:7" ht="12.75" customHeight="1">
      <c r="A569" s="32">
        <v>12</v>
      </c>
      <c r="B569" s="33" t="s">
        <v>39</v>
      </c>
      <c r="C569" s="102">
        <v>2862.65</v>
      </c>
      <c r="D569" s="102">
        <v>25.07</v>
      </c>
      <c r="E569" s="154">
        <f t="shared" si="23"/>
        <v>0.00875761968805128</v>
      </c>
      <c r="F569" s="63"/>
      <c r="G569" s="21"/>
    </row>
    <row r="570" spans="1:7" ht="12.75" customHeight="1">
      <c r="A570" s="32">
        <v>13</v>
      </c>
      <c r="B570" s="33" t="s">
        <v>40</v>
      </c>
      <c r="C570" s="102">
        <v>2167.3999999999996</v>
      </c>
      <c r="D570" s="102">
        <v>19.45</v>
      </c>
      <c r="E570" s="154">
        <f t="shared" si="23"/>
        <v>0.00897388576174218</v>
      </c>
      <c r="F570" s="63"/>
      <c r="G570" s="21"/>
    </row>
    <row r="571" spans="1:7" ht="12.75" customHeight="1">
      <c r="A571" s="32">
        <v>14</v>
      </c>
      <c r="B571" s="33" t="s">
        <v>41</v>
      </c>
      <c r="C571" s="102">
        <v>1521.18</v>
      </c>
      <c r="D571" s="102">
        <v>14.649999999999999</v>
      </c>
      <c r="E571" s="154">
        <f t="shared" si="23"/>
        <v>0.009630681444667954</v>
      </c>
      <c r="F571" s="63"/>
      <c r="G571" s="21"/>
    </row>
    <row r="572" spans="1:7" ht="12.75" customHeight="1">
      <c r="A572" s="32">
        <v>15</v>
      </c>
      <c r="B572" s="33" t="s">
        <v>42</v>
      </c>
      <c r="C572" s="102">
        <v>645.72</v>
      </c>
      <c r="D572" s="102">
        <v>5.7299999999999995</v>
      </c>
      <c r="E572" s="154">
        <f t="shared" si="23"/>
        <v>0.008873815275971008</v>
      </c>
      <c r="F572" s="63"/>
      <c r="G572" s="21"/>
    </row>
    <row r="573" spans="1:7" ht="12.75" customHeight="1">
      <c r="A573" s="32">
        <v>16</v>
      </c>
      <c r="B573" s="33" t="s">
        <v>43</v>
      </c>
      <c r="C573" s="102">
        <v>686.9000000000001</v>
      </c>
      <c r="D573" s="102">
        <v>5.9</v>
      </c>
      <c r="E573" s="154">
        <f t="shared" si="23"/>
        <v>0.00858931431067113</v>
      </c>
      <c r="F573" s="63"/>
      <c r="G573" s="21"/>
    </row>
    <row r="574" spans="1:7" ht="12.75" customHeight="1">
      <c r="A574" s="32">
        <v>17</v>
      </c>
      <c r="B574" s="33" t="s">
        <v>44</v>
      </c>
      <c r="C574" s="102">
        <v>2709.31</v>
      </c>
      <c r="D574" s="102">
        <v>23.97</v>
      </c>
      <c r="E574" s="154">
        <f t="shared" si="23"/>
        <v>0.008847271076399526</v>
      </c>
      <c r="F574" s="63"/>
      <c r="G574" s="21"/>
    </row>
    <row r="575" spans="1:8" ht="12.75" customHeight="1">
      <c r="A575" s="32">
        <v>18</v>
      </c>
      <c r="B575" s="33" t="s">
        <v>45</v>
      </c>
      <c r="C575" s="155">
        <v>1423.4</v>
      </c>
      <c r="D575" s="155">
        <v>12.61</v>
      </c>
      <c r="E575" s="154">
        <f t="shared" si="23"/>
        <v>0.008859069832794716</v>
      </c>
      <c r="F575" s="63"/>
      <c r="G575" s="21"/>
      <c r="H575" s="1" t="s">
        <v>14</v>
      </c>
    </row>
    <row r="576" spans="1:7" ht="12.75" customHeight="1">
      <c r="A576" s="32">
        <v>19</v>
      </c>
      <c r="B576" s="33" t="s">
        <v>46</v>
      </c>
      <c r="C576" s="155">
        <v>3989.6800000000003</v>
      </c>
      <c r="D576" s="155">
        <v>37.17</v>
      </c>
      <c r="E576" s="154">
        <f t="shared" si="23"/>
        <v>0.009316536664594654</v>
      </c>
      <c r="F576" s="63"/>
      <c r="G576" s="21" t="s">
        <v>14</v>
      </c>
    </row>
    <row r="577" spans="1:7" ht="12.75" customHeight="1">
      <c r="A577" s="32">
        <v>20</v>
      </c>
      <c r="B577" s="33" t="s">
        <v>47</v>
      </c>
      <c r="C577" s="155">
        <v>1654.16</v>
      </c>
      <c r="D577" s="155">
        <v>14.46</v>
      </c>
      <c r="E577" s="154">
        <f t="shared" si="23"/>
        <v>0.008741596943463752</v>
      </c>
      <c r="F577" s="63"/>
      <c r="G577" s="21"/>
    </row>
    <row r="578" spans="1:7" ht="12.75" customHeight="1">
      <c r="A578" s="32">
        <v>21</v>
      </c>
      <c r="B578" s="33" t="s">
        <v>48</v>
      </c>
      <c r="C578" s="155">
        <v>2733.96</v>
      </c>
      <c r="D578" s="155">
        <v>24.12</v>
      </c>
      <c r="E578" s="154">
        <f t="shared" si="23"/>
        <v>0.008822367554755739</v>
      </c>
      <c r="F578" s="63"/>
      <c r="G578" s="21"/>
    </row>
    <row r="579" spans="1:7" ht="12.75" customHeight="1">
      <c r="A579" s="32">
        <v>22</v>
      </c>
      <c r="B579" s="33" t="s">
        <v>49</v>
      </c>
      <c r="C579" s="155">
        <v>1522.3</v>
      </c>
      <c r="D579" s="155">
        <v>12.899999999999999</v>
      </c>
      <c r="E579" s="154">
        <f t="shared" si="23"/>
        <v>0.00847401957564212</v>
      </c>
      <c r="F579" s="63"/>
      <c r="G579" s="21"/>
    </row>
    <row r="580" spans="1:7" ht="12.75" customHeight="1">
      <c r="A580" s="32">
        <v>23</v>
      </c>
      <c r="B580" s="33" t="s">
        <v>50</v>
      </c>
      <c r="C580" s="155">
        <v>2919.51</v>
      </c>
      <c r="D580" s="155">
        <v>28.62</v>
      </c>
      <c r="E580" s="154">
        <f t="shared" si="23"/>
        <v>0.009803014889484879</v>
      </c>
      <c r="F580" s="63"/>
      <c r="G580" s="21"/>
    </row>
    <row r="581" spans="1:7" ht="12.75" customHeight="1">
      <c r="A581" s="32">
        <v>24</v>
      </c>
      <c r="B581" s="33" t="s">
        <v>51</v>
      </c>
      <c r="C581" s="155">
        <v>2691.36</v>
      </c>
      <c r="D581" s="155">
        <v>23.66</v>
      </c>
      <c r="E581" s="154">
        <f t="shared" si="23"/>
        <v>0.008791094465251769</v>
      </c>
      <c r="F581" s="63"/>
      <c r="G581" s="21"/>
    </row>
    <row r="582" spans="1:7" ht="12.75" customHeight="1">
      <c r="A582" s="32">
        <v>25</v>
      </c>
      <c r="B582" s="33" t="s">
        <v>52</v>
      </c>
      <c r="C582" s="155">
        <v>1623.29</v>
      </c>
      <c r="D582" s="155">
        <v>14.36</v>
      </c>
      <c r="E582" s="154">
        <f t="shared" si="23"/>
        <v>0.008846232034941384</v>
      </c>
      <c r="F582" s="63"/>
      <c r="G582" s="21"/>
    </row>
    <row r="583" spans="1:7" ht="12.75" customHeight="1">
      <c r="A583" s="32">
        <v>26</v>
      </c>
      <c r="B583" s="33" t="s">
        <v>53</v>
      </c>
      <c r="C583" s="155">
        <v>3377.5299999999997</v>
      </c>
      <c r="D583" s="155">
        <v>28.86</v>
      </c>
      <c r="E583" s="154">
        <f t="shared" si="23"/>
        <v>0.008544705746507064</v>
      </c>
      <c r="F583" s="63"/>
      <c r="G583" s="21"/>
    </row>
    <row r="584" spans="1:7" ht="12.75" customHeight="1">
      <c r="A584" s="32">
        <v>27</v>
      </c>
      <c r="B584" s="33" t="s">
        <v>54</v>
      </c>
      <c r="C584" s="155">
        <v>1946.59</v>
      </c>
      <c r="D584" s="155">
        <v>18.58</v>
      </c>
      <c r="E584" s="154">
        <f t="shared" si="23"/>
        <v>0.00954489645996332</v>
      </c>
      <c r="F584" s="63"/>
      <c r="G584" s="21"/>
    </row>
    <row r="585" spans="1:7" ht="12.75" customHeight="1">
      <c r="A585" s="32">
        <v>28</v>
      </c>
      <c r="B585" s="33" t="s">
        <v>55</v>
      </c>
      <c r="C585" s="155">
        <v>3746.29</v>
      </c>
      <c r="D585" s="155">
        <v>34.25</v>
      </c>
      <c r="E585" s="154">
        <f t="shared" si="23"/>
        <v>0.009142378192825436</v>
      </c>
      <c r="F585" s="63"/>
      <c r="G585" s="21"/>
    </row>
    <row r="586" spans="1:7" ht="12.75" customHeight="1">
      <c r="A586" s="32">
        <v>29</v>
      </c>
      <c r="B586" s="33" t="s">
        <v>56</v>
      </c>
      <c r="C586" s="155">
        <v>2144.96</v>
      </c>
      <c r="D586" s="155">
        <v>19.77</v>
      </c>
      <c r="E586" s="154">
        <f t="shared" si="23"/>
        <v>0.0092169550947337</v>
      </c>
      <c r="F586" s="63"/>
      <c r="G586" s="21"/>
    </row>
    <row r="587" spans="1:7" ht="12.75" customHeight="1">
      <c r="A587" s="32">
        <v>30</v>
      </c>
      <c r="B587" s="33" t="s">
        <v>57</v>
      </c>
      <c r="C587" s="155">
        <v>4808.629999999999</v>
      </c>
      <c r="D587" s="155">
        <v>48.05</v>
      </c>
      <c r="E587" s="154">
        <f t="shared" si="23"/>
        <v>0.009992451072342852</v>
      </c>
      <c r="F587" s="63"/>
      <c r="G587" s="21"/>
    </row>
    <row r="588" spans="1:7" ht="12.75" customHeight="1">
      <c r="A588" s="32">
        <v>31</v>
      </c>
      <c r="B588" s="33" t="s">
        <v>58</v>
      </c>
      <c r="C588" s="155">
        <v>5330.73</v>
      </c>
      <c r="D588" s="155">
        <v>47.65</v>
      </c>
      <c r="E588" s="154">
        <f t="shared" si="23"/>
        <v>0.008938738221594416</v>
      </c>
      <c r="F588" s="63"/>
      <c r="G588" s="21"/>
    </row>
    <row r="589" spans="1:7" ht="12.75" customHeight="1">
      <c r="A589" s="32">
        <v>32</v>
      </c>
      <c r="B589" s="33" t="s">
        <v>59</v>
      </c>
      <c r="C589" s="155">
        <v>2305.5299999999997</v>
      </c>
      <c r="D589" s="155">
        <v>21.85</v>
      </c>
      <c r="E589" s="154">
        <f t="shared" si="23"/>
        <v>0.009477213482366312</v>
      </c>
      <c r="F589" s="63"/>
      <c r="G589" s="21"/>
    </row>
    <row r="590" spans="1:7" ht="12.75" customHeight="1">
      <c r="A590" s="50"/>
      <c r="B590" s="51" t="s">
        <v>60</v>
      </c>
      <c r="C590" s="156">
        <v>76425.31</v>
      </c>
      <c r="D590" s="156">
        <v>703.4499999999999</v>
      </c>
      <c r="E590" s="157">
        <f t="shared" si="23"/>
        <v>0.009204411470493216</v>
      </c>
      <c r="F590" s="47"/>
      <c r="G590" s="21"/>
    </row>
    <row r="591" spans="1:7" ht="14.25">
      <c r="A591" s="158"/>
      <c r="B591" s="114"/>
      <c r="C591" s="159"/>
      <c r="D591" s="159"/>
      <c r="E591" s="160"/>
      <c r="F591" s="117"/>
      <c r="G591" s="161"/>
    </row>
    <row r="592" spans="1:7" ht="14.25">
      <c r="A592" s="6" t="s">
        <v>253</v>
      </c>
      <c r="B592" s="67"/>
      <c r="C592" s="82"/>
      <c r="D592" s="67"/>
      <c r="E592" s="67"/>
      <c r="F592" s="67"/>
      <c r="G592" s="161"/>
    </row>
    <row r="593" spans="1:5" ht="14.25">
      <c r="A593" s="67"/>
      <c r="B593" s="67"/>
      <c r="C593" s="67"/>
      <c r="D593" s="67"/>
      <c r="E593" s="83" t="s">
        <v>90</v>
      </c>
    </row>
    <row r="594" spans="1:7" ht="51" customHeight="1">
      <c r="A594" s="84" t="s">
        <v>73</v>
      </c>
      <c r="B594" s="84" t="s">
        <v>74</v>
      </c>
      <c r="C594" s="85" t="s">
        <v>101</v>
      </c>
      <c r="D594" s="85" t="s">
        <v>249</v>
      </c>
      <c r="E594" s="85" t="s">
        <v>77</v>
      </c>
      <c r="F594" s="100"/>
      <c r="G594" s="101"/>
    </row>
    <row r="595" spans="1:7" ht="18" customHeight="1">
      <c r="A595" s="84">
        <v>1</v>
      </c>
      <c r="B595" s="84">
        <v>2</v>
      </c>
      <c r="C595" s="85">
        <v>3</v>
      </c>
      <c r="D595" s="85">
        <v>4</v>
      </c>
      <c r="E595" s="85">
        <v>5</v>
      </c>
      <c r="F595" s="100"/>
      <c r="G595" s="101"/>
    </row>
    <row r="596" spans="1:7" ht="12.75" customHeight="1">
      <c r="A596" s="48">
        <v>1</v>
      </c>
      <c r="B596" s="33" t="s">
        <v>28</v>
      </c>
      <c r="C596" s="102">
        <v>1170.6999999999998</v>
      </c>
      <c r="D596" s="155">
        <v>189.06999999999996</v>
      </c>
      <c r="E596" s="89">
        <f aca="true" t="shared" si="24" ref="E596:E628">D596/C596</f>
        <v>0.1615016656701119</v>
      </c>
      <c r="F596" s="63"/>
      <c r="G596" s="21"/>
    </row>
    <row r="597" spans="1:7" ht="12.75" customHeight="1">
      <c r="A597" s="48">
        <v>2</v>
      </c>
      <c r="B597" s="33" t="s">
        <v>29</v>
      </c>
      <c r="C597" s="102">
        <v>1777.23</v>
      </c>
      <c r="D597" s="155">
        <v>294.88</v>
      </c>
      <c r="E597" s="89">
        <f t="shared" si="24"/>
        <v>0.16592112444647006</v>
      </c>
      <c r="F597" s="63"/>
      <c r="G597" s="21"/>
    </row>
    <row r="598" spans="1:7" ht="12.75" customHeight="1">
      <c r="A598" s="48">
        <v>3</v>
      </c>
      <c r="B598" s="33" t="s">
        <v>30</v>
      </c>
      <c r="C598" s="102">
        <v>2166.5</v>
      </c>
      <c r="D598" s="155">
        <v>324.37999999999994</v>
      </c>
      <c r="E598" s="89">
        <f t="shared" si="24"/>
        <v>0.14972536348949916</v>
      </c>
      <c r="F598" s="63"/>
      <c r="G598" s="21"/>
    </row>
    <row r="599" spans="1:7" ht="12.75" customHeight="1">
      <c r="A599" s="48">
        <v>4</v>
      </c>
      <c r="B599" s="33" t="s">
        <v>31</v>
      </c>
      <c r="C599" s="102">
        <v>3158.29</v>
      </c>
      <c r="D599" s="155">
        <v>569.5500000000001</v>
      </c>
      <c r="E599" s="89">
        <f t="shared" si="24"/>
        <v>0.1803349280781689</v>
      </c>
      <c r="F599" s="63"/>
      <c r="G599" s="21"/>
    </row>
    <row r="600" spans="1:7" ht="12.75" customHeight="1">
      <c r="A600" s="48">
        <v>5</v>
      </c>
      <c r="B600" s="33" t="s">
        <v>32</v>
      </c>
      <c r="C600" s="102">
        <v>2350.96</v>
      </c>
      <c r="D600" s="155">
        <v>442.0900000000001</v>
      </c>
      <c r="E600" s="89">
        <f t="shared" si="24"/>
        <v>0.18804658522475928</v>
      </c>
      <c r="F600" s="63"/>
      <c r="G600" s="21"/>
    </row>
    <row r="601" spans="1:7" ht="12.75" customHeight="1">
      <c r="A601" s="48">
        <v>6</v>
      </c>
      <c r="B601" s="33" t="s">
        <v>33</v>
      </c>
      <c r="C601" s="102">
        <v>2536.34</v>
      </c>
      <c r="D601" s="155">
        <v>356.63</v>
      </c>
      <c r="E601" s="89">
        <f t="shared" si="24"/>
        <v>0.14060812036241196</v>
      </c>
      <c r="F601" s="63"/>
      <c r="G601" s="21"/>
    </row>
    <row r="602" spans="1:7" ht="12.75" customHeight="1">
      <c r="A602" s="48">
        <v>7</v>
      </c>
      <c r="B602" s="33" t="s">
        <v>34</v>
      </c>
      <c r="C602" s="102">
        <v>1902.9399999999998</v>
      </c>
      <c r="D602" s="155">
        <v>289.4299999999999</v>
      </c>
      <c r="E602" s="89">
        <f t="shared" si="24"/>
        <v>0.15209623004403708</v>
      </c>
      <c r="F602" s="63"/>
      <c r="G602" s="21"/>
    </row>
    <row r="603" spans="1:7" ht="12.75" customHeight="1">
      <c r="A603" s="48">
        <v>8</v>
      </c>
      <c r="B603" s="33" t="s">
        <v>35</v>
      </c>
      <c r="C603" s="102">
        <v>2965.41</v>
      </c>
      <c r="D603" s="155">
        <v>478.27000000000027</v>
      </c>
      <c r="E603" s="89">
        <f t="shared" si="24"/>
        <v>0.16128292546393258</v>
      </c>
      <c r="F603" s="63"/>
      <c r="G603" s="21"/>
    </row>
    <row r="604" spans="1:7" ht="12.75" customHeight="1">
      <c r="A604" s="48">
        <v>9</v>
      </c>
      <c r="B604" s="33" t="s">
        <v>36</v>
      </c>
      <c r="C604" s="102">
        <v>1190.12</v>
      </c>
      <c r="D604" s="155">
        <v>181.28999999999996</v>
      </c>
      <c r="E604" s="89">
        <f t="shared" si="24"/>
        <v>0.1523291768897254</v>
      </c>
      <c r="F604" s="63"/>
      <c r="G604" s="21"/>
    </row>
    <row r="605" spans="1:7" ht="12.75" customHeight="1">
      <c r="A605" s="48">
        <v>10</v>
      </c>
      <c r="B605" s="33" t="s">
        <v>37</v>
      </c>
      <c r="C605" s="102">
        <v>1261.3200000000002</v>
      </c>
      <c r="D605" s="155">
        <v>202.87000000000003</v>
      </c>
      <c r="E605" s="89">
        <f t="shared" si="24"/>
        <v>0.160839438049028</v>
      </c>
      <c r="F605" s="63"/>
      <c r="G605" s="21"/>
    </row>
    <row r="606" spans="1:7" ht="12.75" customHeight="1">
      <c r="A606" s="48">
        <v>11</v>
      </c>
      <c r="B606" s="33" t="s">
        <v>38</v>
      </c>
      <c r="C606" s="102">
        <v>3134.42</v>
      </c>
      <c r="D606" s="155">
        <v>545.1599999999999</v>
      </c>
      <c r="E606" s="89">
        <f t="shared" si="24"/>
        <v>0.17392691470830324</v>
      </c>
      <c r="F606" s="63"/>
      <c r="G606" s="21"/>
    </row>
    <row r="607" spans="1:7" ht="12.75" customHeight="1">
      <c r="A607" s="48">
        <v>12</v>
      </c>
      <c r="B607" s="33" t="s">
        <v>39</v>
      </c>
      <c r="C607" s="102">
        <v>2862.65</v>
      </c>
      <c r="D607" s="155">
        <v>462.34800000000007</v>
      </c>
      <c r="E607" s="89">
        <f t="shared" si="24"/>
        <v>0.16151048853335198</v>
      </c>
      <c r="F607" s="63"/>
      <c r="G607" s="21"/>
    </row>
    <row r="608" spans="1:7" ht="12.75" customHeight="1">
      <c r="A608" s="48">
        <v>13</v>
      </c>
      <c r="B608" s="33" t="s">
        <v>40</v>
      </c>
      <c r="C608" s="102">
        <v>2167.3999999999996</v>
      </c>
      <c r="D608" s="155">
        <v>374.05999999999995</v>
      </c>
      <c r="E608" s="89">
        <f t="shared" si="24"/>
        <v>0.1725846636523023</v>
      </c>
      <c r="F608" s="63"/>
      <c r="G608" s="21"/>
    </row>
    <row r="609" spans="1:7" ht="12.75" customHeight="1">
      <c r="A609" s="48">
        <v>14</v>
      </c>
      <c r="B609" s="33" t="s">
        <v>41</v>
      </c>
      <c r="C609" s="102">
        <v>1521.18</v>
      </c>
      <c r="D609" s="155">
        <v>231.42999999999995</v>
      </c>
      <c r="E609" s="89">
        <f t="shared" si="24"/>
        <v>0.1521384714497955</v>
      </c>
      <c r="F609" s="63"/>
      <c r="G609" s="21"/>
    </row>
    <row r="610" spans="1:7" ht="12.75" customHeight="1">
      <c r="A610" s="48">
        <v>15</v>
      </c>
      <c r="B610" s="33" t="s">
        <v>42</v>
      </c>
      <c r="C610" s="102">
        <v>645.72</v>
      </c>
      <c r="D610" s="155">
        <v>108.49999999999999</v>
      </c>
      <c r="E610" s="89">
        <f t="shared" si="24"/>
        <v>0.16802948646472152</v>
      </c>
      <c r="F610" s="63"/>
      <c r="G610" s="21"/>
    </row>
    <row r="611" spans="1:7" ht="12.75" customHeight="1">
      <c r="A611" s="48">
        <v>16</v>
      </c>
      <c r="B611" s="33" t="s">
        <v>43</v>
      </c>
      <c r="C611" s="102">
        <v>686.9000000000001</v>
      </c>
      <c r="D611" s="155">
        <v>104.83000000000001</v>
      </c>
      <c r="E611" s="89">
        <f t="shared" si="24"/>
        <v>0.15261318969282284</v>
      </c>
      <c r="F611" s="63"/>
      <c r="G611" s="21"/>
    </row>
    <row r="612" spans="1:7" ht="12.75" customHeight="1">
      <c r="A612" s="48">
        <v>17</v>
      </c>
      <c r="B612" s="33" t="s">
        <v>44</v>
      </c>
      <c r="C612" s="102">
        <v>2709.31</v>
      </c>
      <c r="D612" s="155">
        <v>450.28000000000003</v>
      </c>
      <c r="E612" s="89">
        <f t="shared" si="24"/>
        <v>0.16619729746688272</v>
      </c>
      <c r="F612" s="63"/>
      <c r="G612" s="21"/>
    </row>
    <row r="613" spans="1:8" ht="12.75" customHeight="1">
      <c r="A613" s="48">
        <v>18</v>
      </c>
      <c r="B613" s="33" t="s">
        <v>45</v>
      </c>
      <c r="C613" s="155">
        <v>1423.4</v>
      </c>
      <c r="D613" s="155">
        <v>237.08</v>
      </c>
      <c r="E613" s="89">
        <f t="shared" si="24"/>
        <v>0.16655894337501756</v>
      </c>
      <c r="F613" s="63"/>
      <c r="G613" s="21"/>
      <c r="H613" s="1" t="s">
        <v>14</v>
      </c>
    </row>
    <row r="614" spans="1:7" ht="12.75" customHeight="1">
      <c r="A614" s="48">
        <v>19</v>
      </c>
      <c r="B614" s="33" t="s">
        <v>46</v>
      </c>
      <c r="C614" s="155">
        <v>3989.6800000000003</v>
      </c>
      <c r="D614" s="155">
        <v>675.24</v>
      </c>
      <c r="E614" s="89">
        <f t="shared" si="24"/>
        <v>0.16924665637344347</v>
      </c>
      <c r="F614" s="63"/>
      <c r="G614" s="21"/>
    </row>
    <row r="615" spans="1:7" ht="12.75" customHeight="1">
      <c r="A615" s="48">
        <v>20</v>
      </c>
      <c r="B615" s="33" t="s">
        <v>47</v>
      </c>
      <c r="C615" s="155">
        <v>1654.16</v>
      </c>
      <c r="D615" s="155">
        <v>266.04999999999995</v>
      </c>
      <c r="E615" s="89">
        <f t="shared" si="24"/>
        <v>0.1608369202495526</v>
      </c>
      <c r="F615" s="63"/>
      <c r="G615" s="21"/>
    </row>
    <row r="616" spans="1:7" ht="12.75" customHeight="1">
      <c r="A616" s="48">
        <v>21</v>
      </c>
      <c r="B616" s="33" t="s">
        <v>48</v>
      </c>
      <c r="C616" s="155">
        <v>2733.96</v>
      </c>
      <c r="D616" s="155">
        <v>450.66999999999996</v>
      </c>
      <c r="E616" s="89">
        <f t="shared" si="24"/>
        <v>0.1648414753690617</v>
      </c>
      <c r="F616" s="63"/>
      <c r="G616" s="21"/>
    </row>
    <row r="617" spans="1:7" ht="12.75" customHeight="1">
      <c r="A617" s="48">
        <v>22</v>
      </c>
      <c r="B617" s="33" t="s">
        <v>49</v>
      </c>
      <c r="C617" s="155">
        <v>1522.3</v>
      </c>
      <c r="D617" s="155">
        <v>224.05999999999995</v>
      </c>
      <c r="E617" s="89">
        <f t="shared" si="24"/>
        <v>0.14718518031925373</v>
      </c>
      <c r="F617" s="63"/>
      <c r="G617" s="21"/>
    </row>
    <row r="618" spans="1:7" ht="12.75" customHeight="1">
      <c r="A618" s="48">
        <v>23</v>
      </c>
      <c r="B618" s="33" t="s">
        <v>50</v>
      </c>
      <c r="C618" s="155">
        <v>2919.51</v>
      </c>
      <c r="D618" s="155">
        <v>459.8299999999999</v>
      </c>
      <c r="E618" s="89">
        <f t="shared" si="24"/>
        <v>0.15750245760418696</v>
      </c>
      <c r="F618" s="63"/>
      <c r="G618" s="21"/>
    </row>
    <row r="619" spans="1:7" ht="12.75" customHeight="1">
      <c r="A619" s="48">
        <v>24</v>
      </c>
      <c r="B619" s="33" t="s">
        <v>51</v>
      </c>
      <c r="C619" s="155">
        <v>2691.36</v>
      </c>
      <c r="D619" s="155">
        <v>439.28000000000014</v>
      </c>
      <c r="E619" s="89">
        <f t="shared" si="24"/>
        <v>0.16321859580286552</v>
      </c>
      <c r="F619" s="63"/>
      <c r="G619" s="21"/>
    </row>
    <row r="620" spans="1:7" ht="12.75" customHeight="1">
      <c r="A620" s="48">
        <v>25</v>
      </c>
      <c r="B620" s="33" t="s">
        <v>52</v>
      </c>
      <c r="C620" s="155">
        <v>1623.29</v>
      </c>
      <c r="D620" s="155">
        <v>269.42999999999995</v>
      </c>
      <c r="E620" s="89">
        <f t="shared" si="24"/>
        <v>0.16597773657202344</v>
      </c>
      <c r="F620" s="63"/>
      <c r="G620" s="21"/>
    </row>
    <row r="621" spans="1:7" ht="12.75" customHeight="1">
      <c r="A621" s="48">
        <v>26</v>
      </c>
      <c r="B621" s="33" t="s">
        <v>53</v>
      </c>
      <c r="C621" s="155">
        <v>3377.5299999999997</v>
      </c>
      <c r="D621" s="155">
        <v>412.4100000000001</v>
      </c>
      <c r="E621" s="89">
        <f t="shared" si="24"/>
        <v>0.12210402276219608</v>
      </c>
      <c r="F621" s="63"/>
      <c r="G621" s="21"/>
    </row>
    <row r="622" spans="1:7" ht="12.75" customHeight="1">
      <c r="A622" s="48">
        <v>27</v>
      </c>
      <c r="B622" s="33" t="s">
        <v>54</v>
      </c>
      <c r="C622" s="155">
        <v>1946.59</v>
      </c>
      <c r="D622" s="155">
        <v>285.52000000000004</v>
      </c>
      <c r="E622" s="89">
        <f t="shared" si="24"/>
        <v>0.1466770095397593</v>
      </c>
      <c r="F622" s="63"/>
      <c r="G622" s="21"/>
    </row>
    <row r="623" spans="1:7" ht="12.75" customHeight="1">
      <c r="A623" s="48">
        <v>28</v>
      </c>
      <c r="B623" s="33" t="s">
        <v>55</v>
      </c>
      <c r="C623" s="155">
        <v>3746.29</v>
      </c>
      <c r="D623" s="155">
        <v>626.49</v>
      </c>
      <c r="E623" s="89">
        <f t="shared" si="24"/>
        <v>0.16722944566491116</v>
      </c>
      <c r="F623" s="63"/>
      <c r="G623" s="21"/>
    </row>
    <row r="624" spans="1:7" ht="12.75" customHeight="1">
      <c r="A624" s="48">
        <v>29</v>
      </c>
      <c r="B624" s="33" t="s">
        <v>56</v>
      </c>
      <c r="C624" s="155">
        <v>2144.96</v>
      </c>
      <c r="D624" s="155">
        <v>302.69</v>
      </c>
      <c r="E624" s="89">
        <f t="shared" si="24"/>
        <v>0.14111685066388185</v>
      </c>
      <c r="F624" s="63"/>
      <c r="G624" s="21"/>
    </row>
    <row r="625" spans="1:7" ht="12.75" customHeight="1">
      <c r="A625" s="48">
        <v>30</v>
      </c>
      <c r="B625" s="33" t="s">
        <v>57</v>
      </c>
      <c r="C625" s="155">
        <v>4808.629999999999</v>
      </c>
      <c r="D625" s="155">
        <v>834.0899999999998</v>
      </c>
      <c r="E625" s="89">
        <f t="shared" si="24"/>
        <v>0.1734568889683756</v>
      </c>
      <c r="F625" s="63"/>
      <c r="G625" s="21" t="s">
        <v>14</v>
      </c>
    </row>
    <row r="626" spans="1:7" ht="12.75" customHeight="1">
      <c r="A626" s="48">
        <v>31</v>
      </c>
      <c r="B626" s="33" t="s">
        <v>58</v>
      </c>
      <c r="C626" s="155">
        <v>5330.73</v>
      </c>
      <c r="D626" s="155">
        <v>910.4399999999999</v>
      </c>
      <c r="E626" s="89">
        <f t="shared" si="24"/>
        <v>0.17079086729209697</v>
      </c>
      <c r="F626" s="63"/>
      <c r="G626" s="21" t="s">
        <v>14</v>
      </c>
    </row>
    <row r="627" spans="1:7" ht="12.75" customHeight="1">
      <c r="A627" s="48">
        <v>32</v>
      </c>
      <c r="B627" s="33" t="s">
        <v>59</v>
      </c>
      <c r="C627" s="155">
        <v>2305.5299999999997</v>
      </c>
      <c r="D627" s="155">
        <v>315.28</v>
      </c>
      <c r="E627" s="89">
        <f t="shared" si="24"/>
        <v>0.13674946758445997</v>
      </c>
      <c r="F627" s="63"/>
      <c r="G627" s="21"/>
    </row>
    <row r="628" spans="1:7" ht="12.75" customHeight="1">
      <c r="A628" s="50"/>
      <c r="B628" s="51" t="s">
        <v>60</v>
      </c>
      <c r="C628" s="156">
        <v>76425.31</v>
      </c>
      <c r="D628" s="156">
        <v>12313.628000000002</v>
      </c>
      <c r="E628" s="94">
        <f t="shared" si="24"/>
        <v>0.16111976516680146</v>
      </c>
      <c r="F628" s="47"/>
      <c r="G628" s="21"/>
    </row>
    <row r="629" spans="1:7" ht="24.75" customHeight="1">
      <c r="A629" s="66" t="s">
        <v>103</v>
      </c>
      <c r="B629" s="67"/>
      <c r="C629" s="67"/>
      <c r="D629" s="67"/>
      <c r="E629" s="67"/>
      <c r="F629" s="67"/>
      <c r="G629" s="67"/>
    </row>
    <row r="630" ht="21" customHeight="1">
      <c r="E630" s="83" t="s">
        <v>90</v>
      </c>
    </row>
    <row r="631" spans="1:6" ht="28.5">
      <c r="A631" s="68" t="s">
        <v>80</v>
      </c>
      <c r="B631" s="68" t="s">
        <v>254</v>
      </c>
      <c r="C631" s="68" t="s">
        <v>104</v>
      </c>
      <c r="D631" s="107" t="s">
        <v>81</v>
      </c>
      <c r="E631" s="68" t="s">
        <v>82</v>
      </c>
      <c r="F631" s="108"/>
    </row>
    <row r="632" spans="1:6" ht="14.25">
      <c r="A632" s="109">
        <f>C628</f>
        <v>76425.31</v>
      </c>
      <c r="B632" s="109">
        <f>D670</f>
        <v>703.4499999999999</v>
      </c>
      <c r="C632" s="109">
        <f>E670</f>
        <v>75721.85999999999</v>
      </c>
      <c r="D632" s="109">
        <f>B632+C632</f>
        <v>76425.30999999998</v>
      </c>
      <c r="E632" s="111">
        <f>D632/A632</f>
        <v>0.9999999999999998</v>
      </c>
      <c r="F632" s="112"/>
    </row>
    <row r="633" spans="1:7" ht="14.25">
      <c r="A633" s="158"/>
      <c r="B633" s="114"/>
      <c r="C633" s="115"/>
      <c r="D633" s="115"/>
      <c r="E633" s="116"/>
      <c r="F633" s="117"/>
      <c r="G633" s="118"/>
    </row>
    <row r="634" spans="1:7" ht="14.25">
      <c r="A634" s="6" t="s">
        <v>213</v>
      </c>
      <c r="B634" s="67"/>
      <c r="C634" s="82"/>
      <c r="D634" s="67"/>
      <c r="E634" s="67"/>
      <c r="F634" s="67"/>
      <c r="G634" s="67"/>
    </row>
    <row r="635" spans="1:7" ht="14.25">
      <c r="A635" s="67"/>
      <c r="B635" s="67"/>
      <c r="C635" s="67"/>
      <c r="D635" s="67"/>
      <c r="E635" s="67"/>
      <c r="F635" s="67"/>
      <c r="G635" s="83" t="s">
        <v>90</v>
      </c>
    </row>
    <row r="636" spans="1:7" ht="62.25" customHeight="1">
      <c r="A636" s="84" t="s">
        <v>73</v>
      </c>
      <c r="B636" s="84" t="s">
        <v>74</v>
      </c>
      <c r="C636" s="85" t="s">
        <v>105</v>
      </c>
      <c r="D636" s="85" t="s">
        <v>246</v>
      </c>
      <c r="E636" s="85" t="s">
        <v>106</v>
      </c>
      <c r="F636" s="85" t="s">
        <v>107</v>
      </c>
      <c r="G636" s="135" t="s">
        <v>108</v>
      </c>
    </row>
    <row r="637" spans="1:7" ht="13.5" customHeight="1">
      <c r="A637" s="84">
        <v>1</v>
      </c>
      <c r="B637" s="84">
        <v>2</v>
      </c>
      <c r="C637" s="85">
        <v>3</v>
      </c>
      <c r="D637" s="85">
        <v>4</v>
      </c>
      <c r="E637" s="85">
        <v>5</v>
      </c>
      <c r="F637" s="85">
        <v>6</v>
      </c>
      <c r="G637" s="135">
        <v>7</v>
      </c>
    </row>
    <row r="638" spans="1:7" ht="12.75" customHeight="1">
      <c r="A638" s="48">
        <v>1</v>
      </c>
      <c r="B638" s="33" t="s">
        <v>28</v>
      </c>
      <c r="C638" s="102">
        <v>1170.6999999999998</v>
      </c>
      <c r="D638" s="102">
        <v>10.25</v>
      </c>
      <c r="E638" s="155">
        <v>1160.44</v>
      </c>
      <c r="F638" s="162">
        <f>D638+E638</f>
        <v>1170.69</v>
      </c>
      <c r="G638" s="163">
        <f aca="true" t="shared" si="25" ref="G638:G670">F638/C638</f>
        <v>0.9999914581019904</v>
      </c>
    </row>
    <row r="639" spans="1:7" ht="12.75" customHeight="1">
      <c r="A639" s="48">
        <v>2</v>
      </c>
      <c r="B639" s="33" t="s">
        <v>29</v>
      </c>
      <c r="C639" s="102">
        <v>1777.23</v>
      </c>
      <c r="D639" s="102">
        <v>16.11</v>
      </c>
      <c r="E639" s="155">
        <v>1761.1100000000001</v>
      </c>
      <c r="F639" s="162">
        <f aca="true" t="shared" si="26" ref="F639:F670">D639+E639</f>
        <v>1777.22</v>
      </c>
      <c r="G639" s="163">
        <f t="shared" si="25"/>
        <v>0.9999943732662627</v>
      </c>
    </row>
    <row r="640" spans="1:7" ht="12.75" customHeight="1">
      <c r="A640" s="48">
        <v>3</v>
      </c>
      <c r="B640" s="33" t="s">
        <v>30</v>
      </c>
      <c r="C640" s="102">
        <v>2166.5</v>
      </c>
      <c r="D640" s="102">
        <v>20.11</v>
      </c>
      <c r="E640" s="155">
        <v>2146.39</v>
      </c>
      <c r="F640" s="162">
        <f t="shared" si="26"/>
        <v>2166.5</v>
      </c>
      <c r="G640" s="163">
        <f t="shared" si="25"/>
        <v>1</v>
      </c>
    </row>
    <row r="641" spans="1:7" ht="12.75" customHeight="1">
      <c r="A641" s="48">
        <v>4</v>
      </c>
      <c r="B641" s="33" t="s">
        <v>31</v>
      </c>
      <c r="C641" s="102">
        <v>3158.29</v>
      </c>
      <c r="D641" s="102">
        <v>28.82</v>
      </c>
      <c r="E641" s="155">
        <v>3129.46</v>
      </c>
      <c r="F641" s="162">
        <f t="shared" si="26"/>
        <v>3158.28</v>
      </c>
      <c r="G641" s="163">
        <f t="shared" si="25"/>
        <v>0.9999968337296449</v>
      </c>
    </row>
    <row r="642" spans="1:7" ht="12.75" customHeight="1">
      <c r="A642" s="48">
        <v>5</v>
      </c>
      <c r="B642" s="33" t="s">
        <v>32</v>
      </c>
      <c r="C642" s="102">
        <v>2350.96</v>
      </c>
      <c r="D642" s="102">
        <v>23.94</v>
      </c>
      <c r="E642" s="155">
        <v>2327.04</v>
      </c>
      <c r="F642" s="162">
        <f t="shared" si="26"/>
        <v>2350.98</v>
      </c>
      <c r="G642" s="163">
        <f t="shared" si="25"/>
        <v>1.0000085071630314</v>
      </c>
    </row>
    <row r="643" spans="1:7" ht="12.75" customHeight="1">
      <c r="A643" s="48">
        <v>6</v>
      </c>
      <c r="B643" s="33" t="s">
        <v>33</v>
      </c>
      <c r="C643" s="102">
        <v>2536.34</v>
      </c>
      <c r="D643" s="102">
        <v>21.17</v>
      </c>
      <c r="E643" s="155">
        <v>2515.17</v>
      </c>
      <c r="F643" s="162">
        <f t="shared" si="26"/>
        <v>2536.34</v>
      </c>
      <c r="G643" s="163">
        <f t="shared" si="25"/>
        <v>1</v>
      </c>
    </row>
    <row r="644" spans="1:7" ht="12.75" customHeight="1">
      <c r="A644" s="48">
        <v>7</v>
      </c>
      <c r="B644" s="33" t="s">
        <v>34</v>
      </c>
      <c r="C644" s="102">
        <v>1902.9399999999998</v>
      </c>
      <c r="D644" s="102">
        <v>18.44</v>
      </c>
      <c r="E644" s="155">
        <v>1884.5</v>
      </c>
      <c r="F644" s="162">
        <f t="shared" si="26"/>
        <v>1902.94</v>
      </c>
      <c r="G644" s="163">
        <f t="shared" si="25"/>
        <v>1.0000000000000002</v>
      </c>
    </row>
    <row r="645" spans="1:7" ht="12.75" customHeight="1">
      <c r="A645" s="48">
        <v>8</v>
      </c>
      <c r="B645" s="33" t="s">
        <v>35</v>
      </c>
      <c r="C645" s="102">
        <v>2965.41</v>
      </c>
      <c r="D645" s="102">
        <v>30.67</v>
      </c>
      <c r="E645" s="155">
        <v>2934.74</v>
      </c>
      <c r="F645" s="162">
        <f t="shared" si="26"/>
        <v>2965.41</v>
      </c>
      <c r="G645" s="163">
        <f t="shared" si="25"/>
        <v>1</v>
      </c>
    </row>
    <row r="646" spans="1:7" ht="12.75" customHeight="1">
      <c r="A646" s="48">
        <v>9</v>
      </c>
      <c r="B646" s="33" t="s">
        <v>36</v>
      </c>
      <c r="C646" s="102">
        <v>1190.12</v>
      </c>
      <c r="D646" s="102">
        <v>10.2</v>
      </c>
      <c r="E646" s="155">
        <v>1179.9099999999999</v>
      </c>
      <c r="F646" s="162">
        <f t="shared" si="26"/>
        <v>1190.11</v>
      </c>
      <c r="G646" s="163">
        <f t="shared" si="25"/>
        <v>0.9999915974859678</v>
      </c>
    </row>
    <row r="647" spans="1:7" ht="12.75" customHeight="1">
      <c r="A647" s="48">
        <v>10</v>
      </c>
      <c r="B647" s="33" t="s">
        <v>37</v>
      </c>
      <c r="C647" s="102">
        <v>1261.3200000000002</v>
      </c>
      <c r="D647" s="102">
        <v>11.030000000000001</v>
      </c>
      <c r="E647" s="155">
        <v>1250.28</v>
      </c>
      <c r="F647" s="162">
        <f t="shared" si="26"/>
        <v>1261.31</v>
      </c>
      <c r="G647" s="163">
        <f t="shared" si="25"/>
        <v>0.9999920717977989</v>
      </c>
    </row>
    <row r="648" spans="1:7" ht="12.75" customHeight="1">
      <c r="A648" s="48">
        <v>11</v>
      </c>
      <c r="B648" s="33" t="s">
        <v>38</v>
      </c>
      <c r="C648" s="102">
        <v>3134.42</v>
      </c>
      <c r="D648" s="102">
        <v>31.03</v>
      </c>
      <c r="E648" s="155">
        <v>3103.4</v>
      </c>
      <c r="F648" s="162">
        <f t="shared" si="26"/>
        <v>3134.4300000000003</v>
      </c>
      <c r="G648" s="163">
        <f t="shared" si="25"/>
        <v>1.0000031903829099</v>
      </c>
    </row>
    <row r="649" spans="1:7" ht="12.75" customHeight="1">
      <c r="A649" s="48">
        <v>12</v>
      </c>
      <c r="B649" s="33" t="s">
        <v>39</v>
      </c>
      <c r="C649" s="102">
        <v>2862.65</v>
      </c>
      <c r="D649" s="102">
        <v>25.07</v>
      </c>
      <c r="E649" s="155">
        <v>2837.59</v>
      </c>
      <c r="F649" s="162">
        <f t="shared" si="26"/>
        <v>2862.6600000000003</v>
      </c>
      <c r="G649" s="163">
        <f t="shared" si="25"/>
        <v>1.0000034932667285</v>
      </c>
    </row>
    <row r="650" spans="1:7" ht="12.75" customHeight="1">
      <c r="A650" s="48">
        <v>13</v>
      </c>
      <c r="B650" s="33" t="s">
        <v>40</v>
      </c>
      <c r="C650" s="102">
        <v>2167.3999999999996</v>
      </c>
      <c r="D650" s="102">
        <v>19.45</v>
      </c>
      <c r="E650" s="155">
        <v>2147.95</v>
      </c>
      <c r="F650" s="162">
        <f t="shared" si="26"/>
        <v>2167.3999999999996</v>
      </c>
      <c r="G650" s="163">
        <f t="shared" si="25"/>
        <v>1</v>
      </c>
    </row>
    <row r="651" spans="1:7" ht="12.75" customHeight="1">
      <c r="A651" s="48">
        <v>14</v>
      </c>
      <c r="B651" s="33" t="s">
        <v>41</v>
      </c>
      <c r="C651" s="102">
        <v>1521.18</v>
      </c>
      <c r="D651" s="102">
        <v>14.649999999999999</v>
      </c>
      <c r="E651" s="155">
        <v>1506.54</v>
      </c>
      <c r="F651" s="162">
        <f t="shared" si="26"/>
        <v>1521.19</v>
      </c>
      <c r="G651" s="163">
        <f t="shared" si="25"/>
        <v>1.0000065738439896</v>
      </c>
    </row>
    <row r="652" spans="1:7" ht="12.75" customHeight="1">
      <c r="A652" s="48">
        <v>15</v>
      </c>
      <c r="B652" s="33" t="s">
        <v>42</v>
      </c>
      <c r="C652" s="102">
        <v>645.72</v>
      </c>
      <c r="D652" s="102">
        <v>5.7299999999999995</v>
      </c>
      <c r="E652" s="155">
        <v>639.9699999999999</v>
      </c>
      <c r="F652" s="162">
        <f t="shared" si="26"/>
        <v>645.6999999999999</v>
      </c>
      <c r="G652" s="163">
        <f t="shared" si="25"/>
        <v>0.9999690268227713</v>
      </c>
    </row>
    <row r="653" spans="1:7" ht="12.75" customHeight="1">
      <c r="A653" s="48">
        <v>16</v>
      </c>
      <c r="B653" s="33" t="s">
        <v>43</v>
      </c>
      <c r="C653" s="102">
        <v>686.9000000000001</v>
      </c>
      <c r="D653" s="102">
        <v>5.9</v>
      </c>
      <c r="E653" s="155">
        <v>681.01</v>
      </c>
      <c r="F653" s="162">
        <f t="shared" si="26"/>
        <v>686.91</v>
      </c>
      <c r="G653" s="163">
        <f t="shared" si="25"/>
        <v>1.0000145581598485</v>
      </c>
    </row>
    <row r="654" spans="1:7" ht="12.75" customHeight="1">
      <c r="A654" s="48">
        <v>17</v>
      </c>
      <c r="B654" s="33" t="s">
        <v>44</v>
      </c>
      <c r="C654" s="102">
        <v>2709.31</v>
      </c>
      <c r="D654" s="102">
        <v>23.97</v>
      </c>
      <c r="E654" s="155">
        <v>2685.33</v>
      </c>
      <c r="F654" s="162">
        <f t="shared" si="26"/>
        <v>2709.2999999999997</v>
      </c>
      <c r="G654" s="163">
        <f t="shared" si="25"/>
        <v>0.9999963090233306</v>
      </c>
    </row>
    <row r="655" spans="1:7" ht="12.75" customHeight="1">
      <c r="A655" s="48">
        <v>18</v>
      </c>
      <c r="B655" s="33" t="s">
        <v>45</v>
      </c>
      <c r="C655" s="155">
        <v>1423.4</v>
      </c>
      <c r="D655" s="155">
        <v>12.61</v>
      </c>
      <c r="E655" s="155">
        <v>1410.8000000000002</v>
      </c>
      <c r="F655" s="162">
        <f t="shared" si="26"/>
        <v>1423.41</v>
      </c>
      <c r="G655" s="163">
        <f t="shared" si="25"/>
        <v>1.000007025432064</v>
      </c>
    </row>
    <row r="656" spans="1:7" ht="12.75" customHeight="1">
      <c r="A656" s="48">
        <v>19</v>
      </c>
      <c r="B656" s="33" t="s">
        <v>46</v>
      </c>
      <c r="C656" s="155">
        <v>3989.6800000000003</v>
      </c>
      <c r="D656" s="155">
        <v>37.17</v>
      </c>
      <c r="E656" s="155">
        <v>3952.51</v>
      </c>
      <c r="F656" s="162">
        <f t="shared" si="26"/>
        <v>3989.6800000000003</v>
      </c>
      <c r="G656" s="163">
        <f t="shared" si="25"/>
        <v>1</v>
      </c>
    </row>
    <row r="657" spans="1:7" ht="12.75" customHeight="1">
      <c r="A657" s="48">
        <v>20</v>
      </c>
      <c r="B657" s="33" t="s">
        <v>47</v>
      </c>
      <c r="C657" s="155">
        <v>1654.16</v>
      </c>
      <c r="D657" s="155">
        <v>14.46</v>
      </c>
      <c r="E657" s="155">
        <v>1639.7</v>
      </c>
      <c r="F657" s="162">
        <f t="shared" si="26"/>
        <v>1654.16</v>
      </c>
      <c r="G657" s="163">
        <f t="shared" si="25"/>
        <v>1</v>
      </c>
    </row>
    <row r="658" spans="1:7" ht="12.75" customHeight="1">
      <c r="A658" s="48">
        <v>21</v>
      </c>
      <c r="B658" s="33" t="s">
        <v>48</v>
      </c>
      <c r="C658" s="155">
        <v>2733.96</v>
      </c>
      <c r="D658" s="155">
        <v>24.12</v>
      </c>
      <c r="E658" s="155">
        <v>2709.84</v>
      </c>
      <c r="F658" s="162">
        <f t="shared" si="26"/>
        <v>2733.96</v>
      </c>
      <c r="G658" s="163">
        <f t="shared" si="25"/>
        <v>1</v>
      </c>
    </row>
    <row r="659" spans="1:7" ht="12.75" customHeight="1">
      <c r="A659" s="48">
        <v>22</v>
      </c>
      <c r="B659" s="33" t="s">
        <v>49</v>
      </c>
      <c r="C659" s="155">
        <v>1522.3</v>
      </c>
      <c r="D659" s="155">
        <v>12.899999999999999</v>
      </c>
      <c r="E659" s="155">
        <v>1509.42</v>
      </c>
      <c r="F659" s="162">
        <f t="shared" si="26"/>
        <v>1522.3200000000002</v>
      </c>
      <c r="G659" s="163">
        <f t="shared" si="25"/>
        <v>1.000013138014846</v>
      </c>
    </row>
    <row r="660" spans="1:7" ht="12.75" customHeight="1">
      <c r="A660" s="48">
        <v>23</v>
      </c>
      <c r="B660" s="33" t="s">
        <v>50</v>
      </c>
      <c r="C660" s="155">
        <v>2919.51</v>
      </c>
      <c r="D660" s="155">
        <v>28.62</v>
      </c>
      <c r="E660" s="155">
        <v>2890.9</v>
      </c>
      <c r="F660" s="162">
        <f t="shared" si="26"/>
        <v>2919.52</v>
      </c>
      <c r="G660" s="163">
        <f t="shared" si="25"/>
        <v>1.0000034252323162</v>
      </c>
    </row>
    <row r="661" spans="1:7" ht="12.75" customHeight="1">
      <c r="A661" s="48">
        <v>24</v>
      </c>
      <c r="B661" s="33" t="s">
        <v>51</v>
      </c>
      <c r="C661" s="155">
        <v>2691.36</v>
      </c>
      <c r="D661" s="155">
        <v>23.66</v>
      </c>
      <c r="E661" s="155">
        <v>2667.71</v>
      </c>
      <c r="F661" s="162">
        <f t="shared" si="26"/>
        <v>2691.37</v>
      </c>
      <c r="G661" s="163">
        <f t="shared" si="25"/>
        <v>1.0000037155936032</v>
      </c>
    </row>
    <row r="662" spans="1:7" ht="12.75" customHeight="1">
      <c r="A662" s="48">
        <v>25</v>
      </c>
      <c r="B662" s="33" t="s">
        <v>52</v>
      </c>
      <c r="C662" s="155">
        <v>1623.29</v>
      </c>
      <c r="D662" s="155">
        <v>14.36</v>
      </c>
      <c r="E662" s="155">
        <v>1608.94</v>
      </c>
      <c r="F662" s="162">
        <f t="shared" si="26"/>
        <v>1623.3</v>
      </c>
      <c r="G662" s="163">
        <f t="shared" si="25"/>
        <v>1.0000061603287151</v>
      </c>
    </row>
    <row r="663" spans="1:7" ht="12.75" customHeight="1">
      <c r="A663" s="48">
        <v>26</v>
      </c>
      <c r="B663" s="33" t="s">
        <v>53</v>
      </c>
      <c r="C663" s="155">
        <v>3377.5299999999997</v>
      </c>
      <c r="D663" s="155">
        <v>28.86</v>
      </c>
      <c r="E663" s="155">
        <v>3348.67</v>
      </c>
      <c r="F663" s="162">
        <f t="shared" si="26"/>
        <v>3377.53</v>
      </c>
      <c r="G663" s="163">
        <f t="shared" si="25"/>
        <v>1.0000000000000002</v>
      </c>
    </row>
    <row r="664" spans="1:7" ht="12.75" customHeight="1">
      <c r="A664" s="48">
        <v>27</v>
      </c>
      <c r="B664" s="33" t="s">
        <v>54</v>
      </c>
      <c r="C664" s="155">
        <v>1946.59</v>
      </c>
      <c r="D664" s="155">
        <v>18.58</v>
      </c>
      <c r="E664" s="155">
        <v>1928.01</v>
      </c>
      <c r="F664" s="162">
        <f t="shared" si="26"/>
        <v>1946.59</v>
      </c>
      <c r="G664" s="163">
        <f t="shared" si="25"/>
        <v>1</v>
      </c>
    </row>
    <row r="665" spans="1:7" ht="12.75" customHeight="1">
      <c r="A665" s="48">
        <v>28</v>
      </c>
      <c r="B665" s="33" t="s">
        <v>55</v>
      </c>
      <c r="C665" s="155">
        <v>3746.29</v>
      </c>
      <c r="D665" s="155">
        <v>34.25</v>
      </c>
      <c r="E665" s="155">
        <v>3712.04</v>
      </c>
      <c r="F665" s="162">
        <f t="shared" si="26"/>
        <v>3746.29</v>
      </c>
      <c r="G665" s="163">
        <f t="shared" si="25"/>
        <v>1</v>
      </c>
    </row>
    <row r="666" spans="1:7" ht="12.75" customHeight="1">
      <c r="A666" s="48">
        <v>29</v>
      </c>
      <c r="B666" s="33" t="s">
        <v>56</v>
      </c>
      <c r="C666" s="155">
        <v>2144.96</v>
      </c>
      <c r="D666" s="155">
        <v>19.77</v>
      </c>
      <c r="E666" s="155">
        <v>2125.19</v>
      </c>
      <c r="F666" s="162">
        <f t="shared" si="26"/>
        <v>2144.96</v>
      </c>
      <c r="G666" s="163">
        <f t="shared" si="25"/>
        <v>1</v>
      </c>
    </row>
    <row r="667" spans="1:7" ht="12.75" customHeight="1">
      <c r="A667" s="48">
        <v>30</v>
      </c>
      <c r="B667" s="33" t="s">
        <v>57</v>
      </c>
      <c r="C667" s="155">
        <v>4808.629999999999</v>
      </c>
      <c r="D667" s="155">
        <v>48.05</v>
      </c>
      <c r="E667" s="155">
        <v>4760.59</v>
      </c>
      <c r="F667" s="162">
        <f t="shared" si="26"/>
        <v>4808.64</v>
      </c>
      <c r="G667" s="163">
        <f t="shared" si="25"/>
        <v>1.0000020795943962</v>
      </c>
    </row>
    <row r="668" spans="1:7" ht="12.75" customHeight="1">
      <c r="A668" s="48">
        <v>31</v>
      </c>
      <c r="B668" s="33" t="s">
        <v>58</v>
      </c>
      <c r="C668" s="155">
        <v>5330.73</v>
      </c>
      <c r="D668" s="155">
        <v>47.65</v>
      </c>
      <c r="E668" s="155">
        <v>5283.049999999999</v>
      </c>
      <c r="F668" s="162">
        <f t="shared" si="26"/>
        <v>5330.699999999999</v>
      </c>
      <c r="G668" s="163">
        <f t="shared" si="25"/>
        <v>0.9999943722529558</v>
      </c>
    </row>
    <row r="669" spans="1:7" ht="12.75" customHeight="1">
      <c r="A669" s="48">
        <v>32</v>
      </c>
      <c r="B669" s="33" t="s">
        <v>59</v>
      </c>
      <c r="C669" s="155">
        <v>2305.5299999999997</v>
      </c>
      <c r="D669" s="155">
        <v>21.85</v>
      </c>
      <c r="E669" s="155">
        <v>2283.66</v>
      </c>
      <c r="F669" s="162">
        <f t="shared" si="26"/>
        <v>2305.5099999999998</v>
      </c>
      <c r="G669" s="163">
        <f t="shared" si="25"/>
        <v>0.9999913252050505</v>
      </c>
    </row>
    <row r="670" spans="1:7" ht="12.75" customHeight="1">
      <c r="A670" s="50"/>
      <c r="B670" s="51" t="s">
        <v>60</v>
      </c>
      <c r="C670" s="156">
        <v>76425.31</v>
      </c>
      <c r="D670" s="156">
        <v>703.4499999999999</v>
      </c>
      <c r="E670" s="156">
        <v>75721.85999999999</v>
      </c>
      <c r="F670" s="164">
        <f t="shared" si="26"/>
        <v>76425.30999999998</v>
      </c>
      <c r="G670" s="165">
        <f t="shared" si="25"/>
        <v>0.9999999999999998</v>
      </c>
    </row>
    <row r="671" spans="1:7" ht="14.25" customHeight="1">
      <c r="A671" s="166"/>
      <c r="B671" s="114"/>
      <c r="C671" s="115"/>
      <c r="D671" s="115"/>
      <c r="E671" s="116"/>
      <c r="F671" s="117"/>
      <c r="G671" s="118"/>
    </row>
    <row r="672" spans="1:8" ht="14.25">
      <c r="A672" s="66" t="s">
        <v>109</v>
      </c>
      <c r="B672" s="67"/>
      <c r="C672" s="82"/>
      <c r="D672" s="67"/>
      <c r="E672" s="83" t="s">
        <v>90</v>
      </c>
      <c r="F672" s="67"/>
      <c r="G672" s="67"/>
      <c r="H672" s="67" t="s">
        <v>14</v>
      </c>
    </row>
    <row r="673" spans="1:8" ht="1.5" customHeight="1">
      <c r="A673" s="67"/>
      <c r="B673" s="67"/>
      <c r="C673" s="82"/>
      <c r="D673" s="67"/>
      <c r="E673" s="67"/>
      <c r="F673" s="67"/>
      <c r="G673" s="67"/>
      <c r="H673" s="67"/>
    </row>
    <row r="674" spans="1:5" ht="14.25">
      <c r="A674" s="167" t="s">
        <v>80</v>
      </c>
      <c r="B674" s="167" t="s">
        <v>110</v>
      </c>
      <c r="C674" s="167" t="s">
        <v>111</v>
      </c>
      <c r="D674" s="167" t="s">
        <v>87</v>
      </c>
      <c r="E674" s="167" t="s">
        <v>88</v>
      </c>
    </row>
    <row r="675" spans="1:5" ht="17.25" customHeight="1">
      <c r="A675" s="126">
        <f>C670</f>
        <v>76425.31</v>
      </c>
      <c r="B675" s="126">
        <f>F670</f>
        <v>76425.30999999998</v>
      </c>
      <c r="C675" s="123">
        <f>B675/A675</f>
        <v>0.9999999999999998</v>
      </c>
      <c r="D675" s="126">
        <f>D713</f>
        <v>64111.68199999999</v>
      </c>
      <c r="E675" s="168">
        <f>D675/A675</f>
        <v>0.8388802348331985</v>
      </c>
    </row>
    <row r="676" spans="1:5" ht="17.25" customHeight="1">
      <c r="A676" s="95"/>
      <c r="B676" s="95"/>
      <c r="C676" s="47"/>
      <c r="D676" s="95"/>
      <c r="E676" s="169"/>
    </row>
    <row r="677" ht="17.25" customHeight="1">
      <c r="A677" s="6" t="s">
        <v>214</v>
      </c>
    </row>
    <row r="678" spans="1:8" ht="15" customHeight="1">
      <c r="A678" s="67"/>
      <c r="B678" s="67"/>
      <c r="C678" s="67"/>
      <c r="D678" s="67"/>
      <c r="E678" s="83" t="s">
        <v>90</v>
      </c>
      <c r="F678" s="67"/>
      <c r="G678" s="67"/>
      <c r="H678" s="67"/>
    </row>
    <row r="679" spans="1:5" ht="42.75">
      <c r="A679" s="85" t="s">
        <v>73</v>
      </c>
      <c r="B679" s="85" t="s">
        <v>74</v>
      </c>
      <c r="C679" s="85" t="s">
        <v>112</v>
      </c>
      <c r="D679" s="85" t="s">
        <v>113</v>
      </c>
      <c r="E679" s="85" t="s">
        <v>114</v>
      </c>
    </row>
    <row r="680" spans="1:8" ht="15.75" customHeight="1">
      <c r="A680" s="138">
        <v>1</v>
      </c>
      <c r="B680" s="138">
        <v>2</v>
      </c>
      <c r="C680" s="138">
        <v>3</v>
      </c>
      <c r="D680" s="138">
        <v>4</v>
      </c>
      <c r="E680" s="138">
        <v>5</v>
      </c>
      <c r="F680" s="170"/>
      <c r="G680" s="67"/>
      <c r="H680" s="67"/>
    </row>
    <row r="681" spans="1:7" ht="12.75" customHeight="1">
      <c r="A681" s="48">
        <v>1</v>
      </c>
      <c r="B681" s="33" t="s">
        <v>28</v>
      </c>
      <c r="C681" s="102">
        <v>1170.6999999999998</v>
      </c>
      <c r="D681" s="155">
        <v>981.62</v>
      </c>
      <c r="E681" s="89">
        <f aca="true" t="shared" si="27" ref="E681:E713">D681/C681</f>
        <v>0.8384897924318785</v>
      </c>
      <c r="F681" s="63"/>
      <c r="G681" s="21"/>
    </row>
    <row r="682" spans="1:7" ht="12.75" customHeight="1">
      <c r="A682" s="48">
        <v>2</v>
      </c>
      <c r="B682" s="33" t="s">
        <v>29</v>
      </c>
      <c r="C682" s="102">
        <v>1777.23</v>
      </c>
      <c r="D682" s="155">
        <v>1482.34</v>
      </c>
      <c r="E682" s="89">
        <f t="shared" si="27"/>
        <v>0.8340732488197925</v>
      </c>
      <c r="F682" s="63"/>
      <c r="G682" s="21"/>
    </row>
    <row r="683" spans="1:7" ht="12.75" customHeight="1">
      <c r="A683" s="48">
        <v>3</v>
      </c>
      <c r="B683" s="33" t="s">
        <v>30</v>
      </c>
      <c r="C683" s="102">
        <v>2166.5</v>
      </c>
      <c r="D683" s="155">
        <v>1842.1200000000001</v>
      </c>
      <c r="E683" s="89">
        <f t="shared" si="27"/>
        <v>0.8502746365105008</v>
      </c>
      <c r="F683" s="63"/>
      <c r="G683" s="21"/>
    </row>
    <row r="684" spans="1:7" ht="12.75" customHeight="1">
      <c r="A684" s="48">
        <v>4</v>
      </c>
      <c r="B684" s="33" t="s">
        <v>31</v>
      </c>
      <c r="C684" s="102">
        <v>3158.29</v>
      </c>
      <c r="D684" s="155">
        <v>2588.73</v>
      </c>
      <c r="E684" s="89">
        <f t="shared" si="27"/>
        <v>0.819661905651476</v>
      </c>
      <c r="F684" s="63"/>
      <c r="G684" s="21"/>
    </row>
    <row r="685" spans="1:7" ht="12.75" customHeight="1">
      <c r="A685" s="48">
        <v>5</v>
      </c>
      <c r="B685" s="33" t="s">
        <v>32</v>
      </c>
      <c r="C685" s="102">
        <v>2350.96</v>
      </c>
      <c r="D685" s="155">
        <v>1908.8899999999999</v>
      </c>
      <c r="E685" s="89">
        <f t="shared" si="27"/>
        <v>0.811961921938272</v>
      </c>
      <c r="F685" s="63"/>
      <c r="G685" s="21"/>
    </row>
    <row r="686" spans="1:7" ht="12.75" customHeight="1">
      <c r="A686" s="48">
        <v>6</v>
      </c>
      <c r="B686" s="33" t="s">
        <v>33</v>
      </c>
      <c r="C686" s="102">
        <v>2536.34</v>
      </c>
      <c r="D686" s="155">
        <v>2179.71</v>
      </c>
      <c r="E686" s="89">
        <f t="shared" si="27"/>
        <v>0.859391879637588</v>
      </c>
      <c r="F686" s="63"/>
      <c r="G686" s="21"/>
    </row>
    <row r="687" spans="1:7" ht="12.75" customHeight="1">
      <c r="A687" s="48">
        <v>7</v>
      </c>
      <c r="B687" s="33" t="s">
        <v>34</v>
      </c>
      <c r="C687" s="102">
        <v>1902.9399999999998</v>
      </c>
      <c r="D687" s="155">
        <v>1613.51</v>
      </c>
      <c r="E687" s="89">
        <f t="shared" si="27"/>
        <v>0.847903769955963</v>
      </c>
      <c r="F687" s="63"/>
      <c r="G687" s="21"/>
    </row>
    <row r="688" spans="1:7" ht="12.75" customHeight="1">
      <c r="A688" s="48">
        <v>8</v>
      </c>
      <c r="B688" s="33" t="s">
        <v>35</v>
      </c>
      <c r="C688" s="102">
        <v>2965.41</v>
      </c>
      <c r="D688" s="155">
        <v>2487.14</v>
      </c>
      <c r="E688" s="89">
        <f t="shared" si="27"/>
        <v>0.8387170745360675</v>
      </c>
      <c r="F688" s="63"/>
      <c r="G688" s="21"/>
    </row>
    <row r="689" spans="1:7" ht="12.75" customHeight="1">
      <c r="A689" s="48">
        <v>9</v>
      </c>
      <c r="B689" s="33" t="s">
        <v>36</v>
      </c>
      <c r="C689" s="102">
        <v>1190.12</v>
      </c>
      <c r="D689" s="155">
        <v>1008.8199999999999</v>
      </c>
      <c r="E689" s="89">
        <f t="shared" si="27"/>
        <v>0.8476624205962424</v>
      </c>
      <c r="F689" s="63"/>
      <c r="G689" s="21"/>
    </row>
    <row r="690" spans="1:7" ht="12.75" customHeight="1">
      <c r="A690" s="48">
        <v>10</v>
      </c>
      <c r="B690" s="33" t="s">
        <v>37</v>
      </c>
      <c r="C690" s="102">
        <v>1261.3200000000002</v>
      </c>
      <c r="D690" s="155">
        <v>1058.44</v>
      </c>
      <c r="E690" s="89">
        <f t="shared" si="27"/>
        <v>0.839152633748771</v>
      </c>
      <c r="F690" s="63"/>
      <c r="G690" s="21"/>
    </row>
    <row r="691" spans="1:7" ht="12.75" customHeight="1">
      <c r="A691" s="48">
        <v>11</v>
      </c>
      <c r="B691" s="33" t="s">
        <v>38</v>
      </c>
      <c r="C691" s="102">
        <v>3134.42</v>
      </c>
      <c r="D691" s="155">
        <v>2589.2700000000004</v>
      </c>
      <c r="E691" s="89">
        <f t="shared" si="27"/>
        <v>0.8260762756746066</v>
      </c>
      <c r="F691" s="63"/>
      <c r="G691" s="21"/>
    </row>
    <row r="692" spans="1:7" ht="12.75" customHeight="1">
      <c r="A692" s="48">
        <v>12</v>
      </c>
      <c r="B692" s="33" t="s">
        <v>39</v>
      </c>
      <c r="C692" s="102">
        <v>2862.65</v>
      </c>
      <c r="D692" s="155">
        <v>2400.312</v>
      </c>
      <c r="E692" s="89">
        <f t="shared" si="27"/>
        <v>0.8384930047333764</v>
      </c>
      <c r="F692" s="63"/>
      <c r="G692" s="21"/>
    </row>
    <row r="693" spans="1:7" ht="12.75" customHeight="1">
      <c r="A693" s="48">
        <v>13</v>
      </c>
      <c r="B693" s="33" t="s">
        <v>40</v>
      </c>
      <c r="C693" s="102">
        <v>2167.3999999999996</v>
      </c>
      <c r="D693" s="155">
        <v>1793.3400000000001</v>
      </c>
      <c r="E693" s="89">
        <f t="shared" si="27"/>
        <v>0.8274153363476979</v>
      </c>
      <c r="F693" s="63"/>
      <c r="G693" s="21"/>
    </row>
    <row r="694" spans="1:7" ht="12.75" customHeight="1">
      <c r="A694" s="48">
        <v>14</v>
      </c>
      <c r="B694" s="33" t="s">
        <v>41</v>
      </c>
      <c r="C694" s="102">
        <v>1521.18</v>
      </c>
      <c r="D694" s="155">
        <v>1289.7600000000002</v>
      </c>
      <c r="E694" s="89">
        <f t="shared" si="27"/>
        <v>0.8478681023941941</v>
      </c>
      <c r="F694" s="63"/>
      <c r="G694" s="21"/>
    </row>
    <row r="695" spans="1:7" ht="12.75" customHeight="1">
      <c r="A695" s="48">
        <v>15</v>
      </c>
      <c r="B695" s="33" t="s">
        <v>42</v>
      </c>
      <c r="C695" s="102">
        <v>645.72</v>
      </c>
      <c r="D695" s="155">
        <v>537.2</v>
      </c>
      <c r="E695" s="89">
        <f t="shared" si="27"/>
        <v>0.83193954035805</v>
      </c>
      <c r="F695" s="63"/>
      <c r="G695" s="21"/>
    </row>
    <row r="696" spans="1:7" ht="12.75" customHeight="1">
      <c r="A696" s="48">
        <v>16</v>
      </c>
      <c r="B696" s="33" t="s">
        <v>43</v>
      </c>
      <c r="C696" s="102">
        <v>686.9000000000001</v>
      </c>
      <c r="D696" s="155">
        <v>582.0799999999999</v>
      </c>
      <c r="E696" s="89">
        <f t="shared" si="27"/>
        <v>0.8474013684670255</v>
      </c>
      <c r="F696" s="63"/>
      <c r="G696" s="21"/>
    </row>
    <row r="697" spans="1:7" ht="12.75" customHeight="1">
      <c r="A697" s="48">
        <v>17</v>
      </c>
      <c r="B697" s="33" t="s">
        <v>44</v>
      </c>
      <c r="C697" s="102">
        <v>2709.31</v>
      </c>
      <c r="D697" s="155">
        <v>2259.02</v>
      </c>
      <c r="E697" s="89">
        <f t="shared" si="27"/>
        <v>0.833799011556448</v>
      </c>
      <c r="F697" s="63"/>
      <c r="G697" s="21"/>
    </row>
    <row r="698" spans="1:8" ht="12.75" customHeight="1">
      <c r="A698" s="48">
        <v>18</v>
      </c>
      <c r="B698" s="33" t="s">
        <v>45</v>
      </c>
      <c r="C698" s="155">
        <v>1423.4</v>
      </c>
      <c r="D698" s="155">
        <v>1186.33</v>
      </c>
      <c r="E698" s="89">
        <f t="shared" si="27"/>
        <v>0.8334480820570465</v>
      </c>
      <c r="F698" s="63"/>
      <c r="G698" s="21"/>
      <c r="H698" s="1" t="s">
        <v>14</v>
      </c>
    </row>
    <row r="699" spans="1:7" ht="12.75" customHeight="1">
      <c r="A699" s="48">
        <v>19</v>
      </c>
      <c r="B699" s="33" t="s">
        <v>46</v>
      </c>
      <c r="C699" s="155">
        <v>3989.6800000000003</v>
      </c>
      <c r="D699" s="155">
        <v>3314.44</v>
      </c>
      <c r="E699" s="89">
        <f t="shared" si="27"/>
        <v>0.8307533436265565</v>
      </c>
      <c r="F699" s="63"/>
      <c r="G699" s="21"/>
    </row>
    <row r="700" spans="1:8" ht="12.75" customHeight="1">
      <c r="A700" s="48">
        <v>20</v>
      </c>
      <c r="B700" s="33" t="s">
        <v>47</v>
      </c>
      <c r="C700" s="155">
        <v>1654.16</v>
      </c>
      <c r="D700" s="155">
        <v>1388.1100000000001</v>
      </c>
      <c r="E700" s="89">
        <f t="shared" si="27"/>
        <v>0.8391630797504473</v>
      </c>
      <c r="F700" s="63"/>
      <c r="G700" s="21"/>
      <c r="H700" s="1" t="s">
        <v>14</v>
      </c>
    </row>
    <row r="701" spans="1:7" ht="12.75" customHeight="1">
      <c r="A701" s="48">
        <v>21</v>
      </c>
      <c r="B701" s="33" t="s">
        <v>48</v>
      </c>
      <c r="C701" s="155">
        <v>2733.96</v>
      </c>
      <c r="D701" s="155">
        <v>2283.29</v>
      </c>
      <c r="E701" s="89">
        <f t="shared" si="27"/>
        <v>0.8351585246309382</v>
      </c>
      <c r="F701" s="63"/>
      <c r="G701" s="21"/>
    </row>
    <row r="702" spans="1:7" ht="12.75" customHeight="1">
      <c r="A702" s="48">
        <v>22</v>
      </c>
      <c r="B702" s="33" t="s">
        <v>49</v>
      </c>
      <c r="C702" s="155">
        <v>1522.3</v>
      </c>
      <c r="D702" s="155">
        <v>1298.26</v>
      </c>
      <c r="E702" s="89">
        <f t="shared" si="27"/>
        <v>0.8528279576955922</v>
      </c>
      <c r="F702" s="63"/>
      <c r="G702" s="21"/>
    </row>
    <row r="703" spans="1:7" ht="12.75" customHeight="1">
      <c r="A703" s="48">
        <v>23</v>
      </c>
      <c r="B703" s="33" t="s">
        <v>50</v>
      </c>
      <c r="C703" s="155">
        <v>2919.51</v>
      </c>
      <c r="D703" s="155">
        <v>2459.69</v>
      </c>
      <c r="E703" s="89">
        <f t="shared" si="27"/>
        <v>0.8425009676281293</v>
      </c>
      <c r="F703" s="63"/>
      <c r="G703" s="21"/>
    </row>
    <row r="704" spans="1:7" ht="12.75" customHeight="1">
      <c r="A704" s="48">
        <v>24</v>
      </c>
      <c r="B704" s="33" t="s">
        <v>51</v>
      </c>
      <c r="C704" s="155">
        <v>2691.36</v>
      </c>
      <c r="D704" s="155">
        <v>2252.09</v>
      </c>
      <c r="E704" s="89">
        <f t="shared" si="27"/>
        <v>0.8367851197907378</v>
      </c>
      <c r="F704" s="63"/>
      <c r="G704" s="21"/>
    </row>
    <row r="705" spans="1:7" ht="12.75" customHeight="1">
      <c r="A705" s="48">
        <v>25</v>
      </c>
      <c r="B705" s="33" t="s">
        <v>52</v>
      </c>
      <c r="C705" s="155">
        <v>1623.29</v>
      </c>
      <c r="D705" s="155">
        <v>1353.87</v>
      </c>
      <c r="E705" s="89">
        <f t="shared" si="27"/>
        <v>0.8340284237566916</v>
      </c>
      <c r="F705" s="63"/>
      <c r="G705" s="21"/>
    </row>
    <row r="706" spans="1:7" ht="12.75" customHeight="1">
      <c r="A706" s="48">
        <v>26</v>
      </c>
      <c r="B706" s="33" t="s">
        <v>53</v>
      </c>
      <c r="C706" s="155">
        <v>3377.5299999999997</v>
      </c>
      <c r="D706" s="155">
        <v>2965.12</v>
      </c>
      <c r="E706" s="89">
        <f t="shared" si="27"/>
        <v>0.877895977237804</v>
      </c>
      <c r="F706" s="63"/>
      <c r="G706" s="21"/>
    </row>
    <row r="707" spans="1:7" ht="12.75" customHeight="1">
      <c r="A707" s="48">
        <v>27</v>
      </c>
      <c r="B707" s="33" t="s">
        <v>54</v>
      </c>
      <c r="C707" s="155">
        <v>1946.59</v>
      </c>
      <c r="D707" s="155">
        <v>1661.07</v>
      </c>
      <c r="E707" s="89">
        <f t="shared" si="27"/>
        <v>0.8533229904602407</v>
      </c>
      <c r="F707" s="63"/>
      <c r="G707" s="21" t="s">
        <v>14</v>
      </c>
    </row>
    <row r="708" spans="1:7" ht="12.75" customHeight="1">
      <c r="A708" s="48">
        <v>28</v>
      </c>
      <c r="B708" s="33" t="s">
        <v>55</v>
      </c>
      <c r="C708" s="155">
        <v>3746.29</v>
      </c>
      <c r="D708" s="155">
        <v>3119.7999999999997</v>
      </c>
      <c r="E708" s="89">
        <f t="shared" si="27"/>
        <v>0.8327705543350887</v>
      </c>
      <c r="F708" s="63"/>
      <c r="G708" s="21"/>
    </row>
    <row r="709" spans="1:7" ht="12.75" customHeight="1">
      <c r="A709" s="48">
        <v>29</v>
      </c>
      <c r="B709" s="33" t="s">
        <v>56</v>
      </c>
      <c r="C709" s="155">
        <v>2144.96</v>
      </c>
      <c r="D709" s="155">
        <v>1842.27</v>
      </c>
      <c r="E709" s="89">
        <f t="shared" si="27"/>
        <v>0.8588831493361181</v>
      </c>
      <c r="F709" s="63"/>
      <c r="G709" s="21"/>
    </row>
    <row r="710" spans="1:7" ht="12.75" customHeight="1">
      <c r="A710" s="48">
        <v>30</v>
      </c>
      <c r="B710" s="33" t="s">
        <v>57</v>
      </c>
      <c r="C710" s="155">
        <v>4808.629999999999</v>
      </c>
      <c r="D710" s="155">
        <v>3974.55</v>
      </c>
      <c r="E710" s="89">
        <f t="shared" si="27"/>
        <v>0.8265451906260205</v>
      </c>
      <c r="F710" s="63"/>
      <c r="G710" s="21" t="s">
        <v>14</v>
      </c>
    </row>
    <row r="711" spans="1:7" ht="12.75" customHeight="1">
      <c r="A711" s="48">
        <v>31</v>
      </c>
      <c r="B711" s="33" t="s">
        <v>58</v>
      </c>
      <c r="C711" s="155">
        <v>5330.73</v>
      </c>
      <c r="D711" s="155">
        <v>4420.26</v>
      </c>
      <c r="E711" s="89">
        <f t="shared" si="27"/>
        <v>0.8292035049608592</v>
      </c>
      <c r="F711" s="63"/>
      <c r="G711" s="21"/>
    </row>
    <row r="712" spans="1:7" ht="12.75" customHeight="1">
      <c r="A712" s="48">
        <v>32</v>
      </c>
      <c r="B712" s="33" t="s">
        <v>59</v>
      </c>
      <c r="C712" s="155">
        <v>2305.5299999999997</v>
      </c>
      <c r="D712" s="155">
        <v>1990.23</v>
      </c>
      <c r="E712" s="89">
        <f t="shared" si="27"/>
        <v>0.8632418576205906</v>
      </c>
      <c r="F712" s="63"/>
      <c r="G712" s="21"/>
    </row>
    <row r="713" spans="1:7" ht="12.75" customHeight="1">
      <c r="A713" s="50"/>
      <c r="B713" s="51" t="s">
        <v>60</v>
      </c>
      <c r="C713" s="156">
        <v>76425.31</v>
      </c>
      <c r="D713" s="156">
        <v>64111.68199999999</v>
      </c>
      <c r="E713" s="94">
        <f t="shared" si="27"/>
        <v>0.8388802348331985</v>
      </c>
      <c r="F713" s="47"/>
      <c r="G713" s="21"/>
    </row>
    <row r="714" spans="1:8" ht="23.25" customHeight="1">
      <c r="A714" s="66" t="s">
        <v>228</v>
      </c>
      <c r="B714" s="67"/>
      <c r="C714" s="67"/>
      <c r="D714" s="67"/>
      <c r="E714" s="67"/>
      <c r="F714" s="67"/>
      <c r="G714" s="67"/>
      <c r="H714" s="67"/>
    </row>
    <row r="715" spans="1:8" ht="14.25">
      <c r="A715" s="66"/>
      <c r="B715" s="67"/>
      <c r="C715" s="67"/>
      <c r="D715" s="67"/>
      <c r="E715" s="67"/>
      <c r="F715" s="67"/>
      <c r="G715" s="67"/>
      <c r="H715" s="67"/>
    </row>
    <row r="716" spans="1:8" ht="14.25">
      <c r="A716" s="66" t="s">
        <v>201</v>
      </c>
      <c r="B716" s="67"/>
      <c r="C716" s="67"/>
      <c r="D716" s="67"/>
      <c r="E716" s="67"/>
      <c r="F716" s="67"/>
      <c r="G716" s="67"/>
      <c r="H716" s="67"/>
    </row>
    <row r="717" spans="2:8" ht="12" customHeight="1">
      <c r="B717" s="67"/>
      <c r="C717" s="67"/>
      <c r="D717" s="67"/>
      <c r="E717" s="67"/>
      <c r="F717" s="67"/>
      <c r="G717" s="67"/>
      <c r="H717" s="67"/>
    </row>
    <row r="718" spans="1:6" ht="42" customHeight="1">
      <c r="A718" s="135" t="s">
        <v>64</v>
      </c>
      <c r="B718" s="135" t="s">
        <v>65</v>
      </c>
      <c r="C718" s="135" t="s">
        <v>115</v>
      </c>
      <c r="D718" s="135" t="s">
        <v>116</v>
      </c>
      <c r="E718" s="135" t="s">
        <v>117</v>
      </c>
      <c r="F718" s="70"/>
    </row>
    <row r="719" spans="1:6" s="172" customFormat="1" ht="16.5" customHeight="1">
      <c r="A719" s="137">
        <v>1</v>
      </c>
      <c r="B719" s="137">
        <v>2</v>
      </c>
      <c r="C719" s="137">
        <v>3</v>
      </c>
      <c r="D719" s="137">
        <v>4</v>
      </c>
      <c r="E719" s="137">
        <v>5</v>
      </c>
      <c r="F719" s="171"/>
    </row>
    <row r="720" spans="1:7" ht="12.75" customHeight="1">
      <c r="A720" s="48">
        <v>1</v>
      </c>
      <c r="B720" s="33" t="s">
        <v>28</v>
      </c>
      <c r="C720" s="89">
        <v>0.9344177643466143</v>
      </c>
      <c r="D720" s="89">
        <v>0.8384897924318785</v>
      </c>
      <c r="E720" s="173">
        <f aca="true" t="shared" si="28" ref="E720:E752">D720-C720</f>
        <v>-0.09592797191473579</v>
      </c>
      <c r="F720" s="63"/>
      <c r="G720" s="21"/>
    </row>
    <row r="721" spans="1:7" ht="12.75" customHeight="1">
      <c r="A721" s="48">
        <v>2</v>
      </c>
      <c r="B721" s="33" t="s">
        <v>29</v>
      </c>
      <c r="C721" s="89">
        <v>0.8112446623413249</v>
      </c>
      <c r="D721" s="89">
        <v>0.8340732488197925</v>
      </c>
      <c r="E721" s="173">
        <f t="shared" si="28"/>
        <v>0.02282858647846764</v>
      </c>
      <c r="F721" s="63"/>
      <c r="G721" s="21"/>
    </row>
    <row r="722" spans="1:7" ht="12.75" customHeight="1">
      <c r="A722" s="48">
        <v>3</v>
      </c>
      <c r="B722" s="33" t="s">
        <v>30</v>
      </c>
      <c r="C722" s="89">
        <v>0.867238530891082</v>
      </c>
      <c r="D722" s="89">
        <v>0.8502746365105008</v>
      </c>
      <c r="E722" s="173">
        <f t="shared" si="28"/>
        <v>-0.016963894380581213</v>
      </c>
      <c r="F722" s="63"/>
      <c r="G722" s="21"/>
    </row>
    <row r="723" spans="1:7" ht="12.75" customHeight="1">
      <c r="A723" s="48">
        <v>4</v>
      </c>
      <c r="B723" s="33" t="s">
        <v>31</v>
      </c>
      <c r="C723" s="89">
        <v>0.9838596125980898</v>
      </c>
      <c r="D723" s="89">
        <v>0.819661905651476</v>
      </c>
      <c r="E723" s="173">
        <f t="shared" si="28"/>
        <v>-0.16419770694661384</v>
      </c>
      <c r="F723" s="63"/>
      <c r="G723" s="21"/>
    </row>
    <row r="724" spans="1:7" ht="12.75" customHeight="1">
      <c r="A724" s="48">
        <v>5</v>
      </c>
      <c r="B724" s="33" t="s">
        <v>32</v>
      </c>
      <c r="C724" s="89">
        <v>0.9825739626840251</v>
      </c>
      <c r="D724" s="89">
        <v>0.811961921938272</v>
      </c>
      <c r="E724" s="173">
        <f t="shared" si="28"/>
        <v>-0.1706120407457531</v>
      </c>
      <c r="F724" s="63"/>
      <c r="G724" s="21"/>
    </row>
    <row r="725" spans="1:7" ht="12.75" customHeight="1">
      <c r="A725" s="48">
        <v>6</v>
      </c>
      <c r="B725" s="33" t="s">
        <v>33</v>
      </c>
      <c r="C725" s="89">
        <v>0.8813340261657611</v>
      </c>
      <c r="D725" s="89">
        <v>0.859391879637588</v>
      </c>
      <c r="E725" s="173">
        <f t="shared" si="28"/>
        <v>-0.021942146528173057</v>
      </c>
      <c r="F725" s="63"/>
      <c r="G725" s="21"/>
    </row>
    <row r="726" spans="1:7" ht="12.75" customHeight="1">
      <c r="A726" s="48">
        <v>7</v>
      </c>
      <c r="B726" s="33" t="s">
        <v>34</v>
      </c>
      <c r="C726" s="89">
        <v>0.8745947846684552</v>
      </c>
      <c r="D726" s="89">
        <v>0.847903769955963</v>
      </c>
      <c r="E726" s="173">
        <f t="shared" si="28"/>
        <v>-0.026691014712492245</v>
      </c>
      <c r="F726" s="63"/>
      <c r="G726" s="21"/>
    </row>
    <row r="727" spans="1:7" ht="12.75" customHeight="1">
      <c r="A727" s="48">
        <v>8</v>
      </c>
      <c r="B727" s="33" t="s">
        <v>35</v>
      </c>
      <c r="C727" s="89">
        <v>0.898810766212955</v>
      </c>
      <c r="D727" s="89">
        <v>0.8387170745360675</v>
      </c>
      <c r="E727" s="173">
        <f t="shared" si="28"/>
        <v>-0.060093691676887495</v>
      </c>
      <c r="F727" s="63"/>
      <c r="G727" s="21"/>
    </row>
    <row r="728" spans="1:7" ht="12.75" customHeight="1">
      <c r="A728" s="48">
        <v>9</v>
      </c>
      <c r="B728" s="33" t="s">
        <v>36</v>
      </c>
      <c r="C728" s="89">
        <v>0.8293239521829439</v>
      </c>
      <c r="D728" s="89">
        <v>0.8476624205962424</v>
      </c>
      <c r="E728" s="173">
        <f t="shared" si="28"/>
        <v>0.01833846841329856</v>
      </c>
      <c r="F728" s="63"/>
      <c r="G728" s="21"/>
    </row>
    <row r="729" spans="1:7" ht="12.75" customHeight="1">
      <c r="A729" s="48">
        <v>10</v>
      </c>
      <c r="B729" s="33" t="s">
        <v>37</v>
      </c>
      <c r="C729" s="89">
        <v>0.983361354079227</v>
      </c>
      <c r="D729" s="89">
        <v>0.839152633748771</v>
      </c>
      <c r="E729" s="173">
        <f t="shared" si="28"/>
        <v>-0.14420872033045595</v>
      </c>
      <c r="F729" s="63"/>
      <c r="G729" s="21"/>
    </row>
    <row r="730" spans="1:7" ht="12.75" customHeight="1">
      <c r="A730" s="48">
        <v>11</v>
      </c>
      <c r="B730" s="33" t="s">
        <v>38</v>
      </c>
      <c r="C730" s="89">
        <v>1.0198974804581684</v>
      </c>
      <c r="D730" s="89">
        <v>0.8260762756746066</v>
      </c>
      <c r="E730" s="173">
        <f t="shared" si="28"/>
        <v>-0.1938212047835618</v>
      </c>
      <c r="F730" s="63"/>
      <c r="G730" s="21"/>
    </row>
    <row r="731" spans="1:7" ht="12.75" customHeight="1">
      <c r="A731" s="48">
        <v>12</v>
      </c>
      <c r="B731" s="33" t="s">
        <v>39</v>
      </c>
      <c r="C731" s="89">
        <v>0.9936658354202546</v>
      </c>
      <c r="D731" s="89">
        <v>0.8384930047333764</v>
      </c>
      <c r="E731" s="173">
        <f t="shared" si="28"/>
        <v>-0.15517283068687815</v>
      </c>
      <c r="F731" s="63"/>
      <c r="G731" s="21"/>
    </row>
    <row r="732" spans="1:7" ht="12.75" customHeight="1">
      <c r="A732" s="48">
        <v>13</v>
      </c>
      <c r="B732" s="33" t="s">
        <v>40</v>
      </c>
      <c r="C732" s="89">
        <v>0.9311387600263126</v>
      </c>
      <c r="D732" s="89">
        <v>0.8274153363476979</v>
      </c>
      <c r="E732" s="173">
        <f t="shared" si="28"/>
        <v>-0.10372342367861465</v>
      </c>
      <c r="F732" s="63"/>
      <c r="G732" s="21"/>
    </row>
    <row r="733" spans="1:7" ht="12.75" customHeight="1">
      <c r="A733" s="48">
        <v>14</v>
      </c>
      <c r="B733" s="33" t="s">
        <v>41</v>
      </c>
      <c r="C733" s="89">
        <v>0.9097395624176321</v>
      </c>
      <c r="D733" s="89">
        <v>0.8478681023941941</v>
      </c>
      <c r="E733" s="173">
        <f t="shared" si="28"/>
        <v>-0.06187146002343802</v>
      </c>
      <c r="F733" s="63"/>
      <c r="G733" s="21"/>
    </row>
    <row r="734" spans="1:7" ht="12.75" customHeight="1">
      <c r="A734" s="48">
        <v>15</v>
      </c>
      <c r="B734" s="33" t="s">
        <v>42</v>
      </c>
      <c r="C734" s="89">
        <v>0.9759180739794726</v>
      </c>
      <c r="D734" s="89">
        <v>0.83193954035805</v>
      </c>
      <c r="E734" s="173">
        <f t="shared" si="28"/>
        <v>-0.14397853362142266</v>
      </c>
      <c r="F734" s="63"/>
      <c r="G734" s="21"/>
    </row>
    <row r="735" spans="1:7" ht="12.75" customHeight="1">
      <c r="A735" s="48">
        <v>16</v>
      </c>
      <c r="B735" s="33" t="s">
        <v>43</v>
      </c>
      <c r="C735" s="89">
        <v>0.9004103090188393</v>
      </c>
      <c r="D735" s="89">
        <v>0.8474013684670255</v>
      </c>
      <c r="E735" s="173">
        <f t="shared" si="28"/>
        <v>-0.05300894055181382</v>
      </c>
      <c r="F735" s="63"/>
      <c r="G735" s="21"/>
    </row>
    <row r="736" spans="1:10" ht="12.75" customHeight="1">
      <c r="A736" s="48">
        <v>17</v>
      </c>
      <c r="B736" s="33" t="s">
        <v>44</v>
      </c>
      <c r="C736" s="89">
        <v>0.9832021456372062</v>
      </c>
      <c r="D736" s="89">
        <v>0.833799011556448</v>
      </c>
      <c r="E736" s="173">
        <f t="shared" si="28"/>
        <v>-0.14940313408075823</v>
      </c>
      <c r="F736" s="63"/>
      <c r="G736" s="21"/>
      <c r="J736" s="1" t="s">
        <v>14</v>
      </c>
    </row>
    <row r="737" spans="1:7" ht="12.75" customHeight="1">
      <c r="A737" s="48">
        <v>18</v>
      </c>
      <c r="B737" s="33" t="s">
        <v>45</v>
      </c>
      <c r="C737" s="89">
        <v>0.9092165425453539</v>
      </c>
      <c r="D737" s="89">
        <v>0.8334480820570465</v>
      </c>
      <c r="E737" s="173">
        <f t="shared" si="28"/>
        <v>-0.07576846048830743</v>
      </c>
      <c r="F737" s="63"/>
      <c r="G737" s="21" t="s">
        <v>14</v>
      </c>
    </row>
    <row r="738" spans="1:7" ht="12.75" customHeight="1">
      <c r="A738" s="48">
        <v>19</v>
      </c>
      <c r="B738" s="33" t="s">
        <v>46</v>
      </c>
      <c r="C738" s="89">
        <v>0.9637707005620002</v>
      </c>
      <c r="D738" s="89">
        <v>0.8307533436265565</v>
      </c>
      <c r="E738" s="173">
        <f t="shared" si="28"/>
        <v>-0.1330173569354437</v>
      </c>
      <c r="F738" s="63"/>
      <c r="G738" s="21"/>
    </row>
    <row r="739" spans="1:7" ht="12.75" customHeight="1">
      <c r="A739" s="48">
        <v>20</v>
      </c>
      <c r="B739" s="33" t="s">
        <v>47</v>
      </c>
      <c r="C739" s="89">
        <v>0.9528902845705162</v>
      </c>
      <c r="D739" s="89">
        <v>0.8391630797504473</v>
      </c>
      <c r="E739" s="173">
        <f t="shared" si="28"/>
        <v>-0.11372720482006882</v>
      </c>
      <c r="F739" s="63"/>
      <c r="G739" s="21" t="s">
        <v>14</v>
      </c>
    </row>
    <row r="740" spans="1:7" ht="12.75" customHeight="1">
      <c r="A740" s="48">
        <v>21</v>
      </c>
      <c r="B740" s="33" t="s">
        <v>48</v>
      </c>
      <c r="C740" s="89">
        <v>0.9303983077412953</v>
      </c>
      <c r="D740" s="89">
        <v>0.8351585246309382</v>
      </c>
      <c r="E740" s="173">
        <f t="shared" si="28"/>
        <v>-0.09523978311035708</v>
      </c>
      <c r="F740" s="63"/>
      <c r="G740" s="21"/>
    </row>
    <row r="741" spans="1:7" ht="12.75" customHeight="1">
      <c r="A741" s="48">
        <v>22</v>
      </c>
      <c r="B741" s="33" t="s">
        <v>49</v>
      </c>
      <c r="C741" s="89">
        <v>0.9129781593962485</v>
      </c>
      <c r="D741" s="89">
        <v>0.8528279576955922</v>
      </c>
      <c r="E741" s="173">
        <f t="shared" si="28"/>
        <v>-0.060150201700656325</v>
      </c>
      <c r="F741" s="63"/>
      <c r="G741" s="21"/>
    </row>
    <row r="742" spans="1:7" ht="12.75" customHeight="1">
      <c r="A742" s="48">
        <v>23</v>
      </c>
      <c r="B742" s="33" t="s">
        <v>50</v>
      </c>
      <c r="C742" s="89">
        <v>0.9210111880191758</v>
      </c>
      <c r="D742" s="89">
        <v>0.8425009676281293</v>
      </c>
      <c r="E742" s="173">
        <f t="shared" si="28"/>
        <v>-0.07851022039104649</v>
      </c>
      <c r="F742" s="63"/>
      <c r="G742" s="21"/>
    </row>
    <row r="743" spans="1:7" ht="12.75" customHeight="1">
      <c r="A743" s="48">
        <v>24</v>
      </c>
      <c r="B743" s="33" t="s">
        <v>51</v>
      </c>
      <c r="C743" s="89">
        <v>0.9122437141877923</v>
      </c>
      <c r="D743" s="89">
        <v>0.8367851197907378</v>
      </c>
      <c r="E743" s="173">
        <f t="shared" si="28"/>
        <v>-0.07545859439705449</v>
      </c>
      <c r="F743" s="63"/>
      <c r="G743" s="21"/>
    </row>
    <row r="744" spans="1:7" ht="12.75" customHeight="1">
      <c r="A744" s="48">
        <v>25</v>
      </c>
      <c r="B744" s="33" t="s">
        <v>52</v>
      </c>
      <c r="C744" s="89">
        <v>0.9280261724359291</v>
      </c>
      <c r="D744" s="89">
        <v>0.8340284237566916</v>
      </c>
      <c r="E744" s="173">
        <f t="shared" si="28"/>
        <v>-0.09399774867923749</v>
      </c>
      <c r="F744" s="63"/>
      <c r="G744" s="21"/>
    </row>
    <row r="745" spans="1:7" ht="12.75" customHeight="1">
      <c r="A745" s="48">
        <v>26</v>
      </c>
      <c r="B745" s="33" t="s">
        <v>53</v>
      </c>
      <c r="C745" s="89">
        <v>0.8852145346477905</v>
      </c>
      <c r="D745" s="89">
        <v>0.877895977237804</v>
      </c>
      <c r="E745" s="173">
        <f t="shared" si="28"/>
        <v>-0.007318557409986548</v>
      </c>
      <c r="F745" s="63"/>
      <c r="G745" s="21"/>
    </row>
    <row r="746" spans="1:7" ht="12.75" customHeight="1">
      <c r="A746" s="48">
        <v>27</v>
      </c>
      <c r="B746" s="33" t="s">
        <v>54</v>
      </c>
      <c r="C746" s="89">
        <v>0.8707857976694259</v>
      </c>
      <c r="D746" s="89">
        <v>0.8533229904602407</v>
      </c>
      <c r="E746" s="173">
        <f t="shared" si="28"/>
        <v>-0.01746280720918514</v>
      </c>
      <c r="F746" s="63"/>
      <c r="G746" s="21"/>
    </row>
    <row r="747" spans="1:7" ht="12.75" customHeight="1">
      <c r="A747" s="48">
        <v>28</v>
      </c>
      <c r="B747" s="33" t="s">
        <v>55</v>
      </c>
      <c r="C747" s="89">
        <v>0.9843380923568659</v>
      </c>
      <c r="D747" s="89">
        <v>0.8327705543350887</v>
      </c>
      <c r="E747" s="173">
        <f t="shared" si="28"/>
        <v>-0.15156753802177714</v>
      </c>
      <c r="F747" s="63"/>
      <c r="G747" s="21"/>
    </row>
    <row r="748" spans="1:7" ht="12.75" customHeight="1">
      <c r="A748" s="48">
        <v>29</v>
      </c>
      <c r="B748" s="33" t="s">
        <v>56</v>
      </c>
      <c r="C748" s="89">
        <v>1.012847742286301</v>
      </c>
      <c r="D748" s="89">
        <v>0.8588831493361181</v>
      </c>
      <c r="E748" s="173">
        <f t="shared" si="28"/>
        <v>-0.15396459295018283</v>
      </c>
      <c r="F748" s="63"/>
      <c r="G748" s="21" t="s">
        <v>14</v>
      </c>
    </row>
    <row r="749" spans="1:7" ht="12.75" customHeight="1">
      <c r="A749" s="48">
        <v>30</v>
      </c>
      <c r="B749" s="33" t="s">
        <v>57</v>
      </c>
      <c r="C749" s="89">
        <v>0.948168226607847</v>
      </c>
      <c r="D749" s="89">
        <v>0.8265451906260205</v>
      </c>
      <c r="E749" s="173">
        <f t="shared" si="28"/>
        <v>-0.12162303598182655</v>
      </c>
      <c r="F749" s="63"/>
      <c r="G749" s="21" t="s">
        <v>14</v>
      </c>
    </row>
    <row r="750" spans="1:7" ht="12.75" customHeight="1">
      <c r="A750" s="48">
        <v>31</v>
      </c>
      <c r="B750" s="33" t="s">
        <v>58</v>
      </c>
      <c r="C750" s="89">
        <v>1.0111108452973263</v>
      </c>
      <c r="D750" s="89">
        <v>0.8292035049608592</v>
      </c>
      <c r="E750" s="173">
        <f t="shared" si="28"/>
        <v>-0.18190734033646716</v>
      </c>
      <c r="F750" s="63"/>
      <c r="G750" s="21" t="s">
        <v>14</v>
      </c>
    </row>
    <row r="751" spans="1:8" ht="12.75" customHeight="1">
      <c r="A751" s="48">
        <v>32</v>
      </c>
      <c r="B751" s="33" t="s">
        <v>59</v>
      </c>
      <c r="C751" s="89">
        <v>0.8523972699806112</v>
      </c>
      <c r="D751" s="89">
        <v>0.8632418576205906</v>
      </c>
      <c r="E751" s="173">
        <f t="shared" si="28"/>
        <v>0.01084458763997942</v>
      </c>
      <c r="F751" s="63"/>
      <c r="G751" s="21"/>
      <c r="H751" s="1" t="s">
        <v>14</v>
      </c>
    </row>
    <row r="752" spans="1:7" ht="12.75" customHeight="1">
      <c r="A752" s="50"/>
      <c r="B752" s="51" t="s">
        <v>60</v>
      </c>
      <c r="C752" s="94">
        <v>0.9356833547132619</v>
      </c>
      <c r="D752" s="94">
        <v>0.8388802348331985</v>
      </c>
      <c r="E752" s="174">
        <f t="shared" si="28"/>
        <v>-0.0968031198800634</v>
      </c>
      <c r="F752" s="47"/>
      <c r="G752" s="21"/>
    </row>
    <row r="753" spans="1:7" ht="14.25" customHeight="1">
      <c r="A753" s="113"/>
      <c r="B753" s="114"/>
      <c r="C753" s="115"/>
      <c r="D753" s="115"/>
      <c r="E753" s="116"/>
      <c r="F753" s="117"/>
      <c r="G753" s="118" t="s">
        <v>14</v>
      </c>
    </row>
    <row r="754" spans="1:8" ht="14.25">
      <c r="A754" s="66" t="s">
        <v>229</v>
      </c>
      <c r="B754" s="67"/>
      <c r="C754" s="67"/>
      <c r="D754" s="67"/>
      <c r="E754" s="67"/>
      <c r="F754" s="67"/>
      <c r="G754" s="67"/>
      <c r="H754" s="67"/>
    </row>
    <row r="755" spans="2:8" ht="11.25" customHeight="1">
      <c r="B755" s="67"/>
      <c r="C755" s="67"/>
      <c r="D755" s="67"/>
      <c r="E755" s="67"/>
      <c r="F755" s="67"/>
      <c r="G755" s="67"/>
      <c r="H755" s="67"/>
    </row>
    <row r="756" spans="2:8" ht="14.25" customHeight="1">
      <c r="B756" s="67"/>
      <c r="C756" s="67"/>
      <c r="D756" s="67"/>
      <c r="F756" s="83" t="s">
        <v>118</v>
      </c>
      <c r="G756" s="67"/>
      <c r="H756" s="67"/>
    </row>
    <row r="757" spans="1:6" ht="59.25" customHeight="1">
      <c r="A757" s="135" t="s">
        <v>64</v>
      </c>
      <c r="B757" s="135" t="s">
        <v>65</v>
      </c>
      <c r="C757" s="175" t="s">
        <v>230</v>
      </c>
      <c r="D757" s="175" t="s">
        <v>119</v>
      </c>
      <c r="E757" s="175" t="s">
        <v>120</v>
      </c>
      <c r="F757" s="135" t="s">
        <v>121</v>
      </c>
    </row>
    <row r="758" spans="1:6" ht="15" customHeight="1">
      <c r="A758" s="68">
        <v>1</v>
      </c>
      <c r="B758" s="68">
        <v>2</v>
      </c>
      <c r="C758" s="69">
        <v>3</v>
      </c>
      <c r="D758" s="69">
        <v>4</v>
      </c>
      <c r="E758" s="69">
        <v>5</v>
      </c>
      <c r="F758" s="68">
        <v>6</v>
      </c>
    </row>
    <row r="759" spans="1:7" ht="12.75" customHeight="1">
      <c r="A759" s="48">
        <v>1</v>
      </c>
      <c r="B759" s="33" t="s">
        <v>28</v>
      </c>
      <c r="C759" s="176">
        <v>13399515</v>
      </c>
      <c r="D759" s="122">
        <v>1649.0118807951592</v>
      </c>
      <c r="E759" s="102">
        <v>1649.0118807951592</v>
      </c>
      <c r="F759" s="89">
        <f aca="true" t="shared" si="29" ref="F759:F791">E759/D759</f>
        <v>1</v>
      </c>
      <c r="G759" s="21"/>
    </row>
    <row r="760" spans="1:7" ht="12.75" customHeight="1">
      <c r="A760" s="48">
        <v>2</v>
      </c>
      <c r="B760" s="33" t="s">
        <v>29</v>
      </c>
      <c r="C760" s="176">
        <v>20220129</v>
      </c>
      <c r="D760" s="122">
        <v>2510.1248406533455</v>
      </c>
      <c r="E760" s="102">
        <v>2510.1248406533455</v>
      </c>
      <c r="F760" s="89">
        <f t="shared" si="29"/>
        <v>1</v>
      </c>
      <c r="G760" s="21"/>
    </row>
    <row r="761" spans="1:7" ht="12.75" customHeight="1">
      <c r="A761" s="48">
        <v>3</v>
      </c>
      <c r="B761" s="33" t="s">
        <v>30</v>
      </c>
      <c r="C761" s="176">
        <v>25199589</v>
      </c>
      <c r="D761" s="122">
        <v>3040.0240168553155</v>
      </c>
      <c r="E761" s="102">
        <v>3040.0240168553155</v>
      </c>
      <c r="F761" s="89">
        <f t="shared" si="29"/>
        <v>1</v>
      </c>
      <c r="G761" s="21"/>
    </row>
    <row r="762" spans="1:7" ht="12.75" customHeight="1">
      <c r="A762" s="48">
        <v>4</v>
      </c>
      <c r="B762" s="33" t="s">
        <v>31</v>
      </c>
      <c r="C762" s="176">
        <v>35218520</v>
      </c>
      <c r="D762" s="122">
        <v>4469.780476871283</v>
      </c>
      <c r="E762" s="102">
        <v>4469.780476871283</v>
      </c>
      <c r="F762" s="89">
        <f t="shared" si="29"/>
        <v>1</v>
      </c>
      <c r="G762" s="21"/>
    </row>
    <row r="763" spans="1:7" ht="12.75" customHeight="1">
      <c r="A763" s="48">
        <v>5</v>
      </c>
      <c r="B763" s="33" t="s">
        <v>32</v>
      </c>
      <c r="C763" s="176">
        <v>25935616</v>
      </c>
      <c r="D763" s="122">
        <v>3328.9252129108204</v>
      </c>
      <c r="E763" s="102">
        <v>3328.9252129108204</v>
      </c>
      <c r="F763" s="89">
        <f t="shared" si="29"/>
        <v>1</v>
      </c>
      <c r="G763" s="21"/>
    </row>
    <row r="764" spans="1:7" ht="12.75" customHeight="1">
      <c r="A764" s="48">
        <v>6</v>
      </c>
      <c r="B764" s="33" t="s">
        <v>33</v>
      </c>
      <c r="C764" s="176">
        <v>29859838</v>
      </c>
      <c r="D764" s="122">
        <v>3553.763533677021</v>
      </c>
      <c r="E764" s="102">
        <v>3553.763533677021</v>
      </c>
      <c r="F764" s="89">
        <f t="shared" si="29"/>
        <v>1</v>
      </c>
      <c r="G764" s="21"/>
    </row>
    <row r="765" spans="1:7" ht="12.75" customHeight="1">
      <c r="A765" s="48">
        <v>7</v>
      </c>
      <c r="B765" s="33" t="s">
        <v>34</v>
      </c>
      <c r="C765" s="176">
        <v>22064135</v>
      </c>
      <c r="D765" s="122">
        <v>2672.053240171217</v>
      </c>
      <c r="E765" s="102">
        <v>2672.053240171217</v>
      </c>
      <c r="F765" s="89">
        <f t="shared" si="29"/>
        <v>1</v>
      </c>
      <c r="G765" s="21"/>
    </row>
    <row r="766" spans="1:7" ht="12.75" customHeight="1">
      <c r="A766" s="48">
        <v>8</v>
      </c>
      <c r="B766" s="33" t="s">
        <v>35</v>
      </c>
      <c r="C766" s="176">
        <v>33956033</v>
      </c>
      <c r="D766" s="122">
        <v>4168.500976299378</v>
      </c>
      <c r="E766" s="102">
        <v>4168.500976299378</v>
      </c>
      <c r="F766" s="89">
        <f t="shared" si="29"/>
        <v>1</v>
      </c>
      <c r="G766" s="21"/>
    </row>
    <row r="767" spans="1:7" ht="12.75" customHeight="1">
      <c r="A767" s="48">
        <v>9</v>
      </c>
      <c r="B767" s="33" t="s">
        <v>36</v>
      </c>
      <c r="C767" s="176">
        <v>13792400</v>
      </c>
      <c r="D767" s="122">
        <v>1672.51171287453</v>
      </c>
      <c r="E767" s="102">
        <v>1672.51171287453</v>
      </c>
      <c r="F767" s="89">
        <f t="shared" si="29"/>
        <v>1</v>
      </c>
      <c r="G767" s="21"/>
    </row>
    <row r="768" spans="1:7" ht="12.75" customHeight="1">
      <c r="A768" s="48">
        <v>10</v>
      </c>
      <c r="B768" s="33" t="s">
        <v>37</v>
      </c>
      <c r="C768" s="176">
        <v>14449827</v>
      </c>
      <c r="D768" s="122">
        <v>1776.3695174039217</v>
      </c>
      <c r="E768" s="102">
        <v>1776.3695174039217</v>
      </c>
      <c r="F768" s="89">
        <f t="shared" si="29"/>
        <v>1</v>
      </c>
      <c r="G768" s="21"/>
    </row>
    <row r="769" spans="1:7" ht="12.75" customHeight="1">
      <c r="A769" s="48">
        <v>11</v>
      </c>
      <c r="B769" s="33" t="s">
        <v>38</v>
      </c>
      <c r="C769" s="176">
        <v>35271280</v>
      </c>
      <c r="D769" s="122">
        <v>4422.878234677569</v>
      </c>
      <c r="E769" s="102">
        <v>4422.878234677569</v>
      </c>
      <c r="F769" s="89">
        <f t="shared" si="29"/>
        <v>1</v>
      </c>
      <c r="G769" s="21"/>
    </row>
    <row r="770" spans="1:7" ht="12.75" customHeight="1">
      <c r="A770" s="48">
        <v>12</v>
      </c>
      <c r="B770" s="33" t="s">
        <v>39</v>
      </c>
      <c r="C770" s="176">
        <v>32765194</v>
      </c>
      <c r="D770" s="122">
        <v>4032.251245172799</v>
      </c>
      <c r="E770" s="102">
        <v>4032.251245172799</v>
      </c>
      <c r="F770" s="89">
        <f t="shared" si="29"/>
        <v>1</v>
      </c>
      <c r="G770" s="21"/>
    </row>
    <row r="771" spans="1:7" ht="12.75" customHeight="1">
      <c r="A771" s="48">
        <v>13</v>
      </c>
      <c r="B771" s="33" t="s">
        <v>40</v>
      </c>
      <c r="C771" s="176">
        <v>24431985</v>
      </c>
      <c r="D771" s="122">
        <v>3061.454814678872</v>
      </c>
      <c r="E771" s="102">
        <v>3061.454814678872</v>
      </c>
      <c r="F771" s="89">
        <f t="shared" si="29"/>
        <v>1</v>
      </c>
      <c r="G771" s="21"/>
    </row>
    <row r="772" spans="1:7" ht="12.75" customHeight="1">
      <c r="A772" s="48">
        <v>14</v>
      </c>
      <c r="B772" s="33" t="s">
        <v>41</v>
      </c>
      <c r="C772" s="176">
        <v>17637185</v>
      </c>
      <c r="D772" s="122">
        <v>2136.162195731529</v>
      </c>
      <c r="E772" s="102">
        <v>2136.162195731529</v>
      </c>
      <c r="F772" s="89">
        <f t="shared" si="29"/>
        <v>1</v>
      </c>
      <c r="G772" s="21"/>
    </row>
    <row r="773" spans="1:7" ht="12.75" customHeight="1">
      <c r="A773" s="48">
        <v>15</v>
      </c>
      <c r="B773" s="33" t="s">
        <v>42</v>
      </c>
      <c r="C773" s="176">
        <v>7324577</v>
      </c>
      <c r="D773" s="122">
        <v>911.0439200116873</v>
      </c>
      <c r="E773" s="102">
        <v>911.0439200116873</v>
      </c>
      <c r="F773" s="89">
        <f t="shared" si="29"/>
        <v>1</v>
      </c>
      <c r="G773" s="21"/>
    </row>
    <row r="774" spans="1:7" ht="12.75" customHeight="1">
      <c r="A774" s="48">
        <v>16</v>
      </c>
      <c r="B774" s="33" t="s">
        <v>43</v>
      </c>
      <c r="C774" s="176">
        <v>7958046</v>
      </c>
      <c r="D774" s="122">
        <v>965.3758132248577</v>
      </c>
      <c r="E774" s="102">
        <v>965.3758132248577</v>
      </c>
      <c r="F774" s="89">
        <f t="shared" si="29"/>
        <v>1</v>
      </c>
      <c r="G774" s="21"/>
    </row>
    <row r="775" spans="1:7" ht="12.75" customHeight="1">
      <c r="A775" s="48">
        <v>17</v>
      </c>
      <c r="B775" s="33" t="s">
        <v>44</v>
      </c>
      <c r="C775" s="176">
        <v>30811188</v>
      </c>
      <c r="D775" s="122">
        <v>3820.7618828298637</v>
      </c>
      <c r="E775" s="102">
        <v>3820.7618828298637</v>
      </c>
      <c r="F775" s="89">
        <f t="shared" si="29"/>
        <v>1</v>
      </c>
      <c r="G775" s="21"/>
    </row>
    <row r="776" spans="1:7" ht="12.75" customHeight="1">
      <c r="A776" s="48">
        <v>18</v>
      </c>
      <c r="B776" s="33" t="s">
        <v>45</v>
      </c>
      <c r="C776" s="176">
        <v>16179470</v>
      </c>
      <c r="D776" s="122">
        <v>2007.502846679929</v>
      </c>
      <c r="E776" s="102">
        <v>2007.502846679929</v>
      </c>
      <c r="F776" s="89">
        <f t="shared" si="29"/>
        <v>1</v>
      </c>
      <c r="G776" s="21"/>
    </row>
    <row r="777" spans="1:7" ht="12.75" customHeight="1">
      <c r="A777" s="48">
        <v>19</v>
      </c>
      <c r="B777" s="33" t="s">
        <v>46</v>
      </c>
      <c r="C777" s="176">
        <v>45183191</v>
      </c>
      <c r="D777" s="122">
        <v>5631.724697243608</v>
      </c>
      <c r="E777" s="102">
        <v>5631.724697243608</v>
      </c>
      <c r="F777" s="89">
        <f t="shared" si="29"/>
        <v>1</v>
      </c>
      <c r="G777" s="21"/>
    </row>
    <row r="778" spans="1:7" ht="12.75" customHeight="1">
      <c r="A778" s="48">
        <v>20</v>
      </c>
      <c r="B778" s="33" t="s">
        <v>47</v>
      </c>
      <c r="C778" s="176">
        <v>18950308</v>
      </c>
      <c r="D778" s="122">
        <v>2329.59948679003</v>
      </c>
      <c r="E778" s="102">
        <v>2329.59948679003</v>
      </c>
      <c r="F778" s="89">
        <f t="shared" si="29"/>
        <v>1</v>
      </c>
      <c r="G778" s="21"/>
    </row>
    <row r="779" spans="1:7" ht="12.75" customHeight="1">
      <c r="A779" s="48">
        <v>21</v>
      </c>
      <c r="B779" s="33" t="s">
        <v>48</v>
      </c>
      <c r="C779" s="176">
        <v>31149500</v>
      </c>
      <c r="D779" s="122">
        <v>3854.2112753523174</v>
      </c>
      <c r="E779" s="102">
        <v>3854.2112753523174</v>
      </c>
      <c r="F779" s="89">
        <f t="shared" si="29"/>
        <v>1</v>
      </c>
      <c r="G779" s="21"/>
    </row>
    <row r="780" spans="1:7" ht="12.75" customHeight="1">
      <c r="A780" s="48">
        <v>22</v>
      </c>
      <c r="B780" s="33" t="s">
        <v>49</v>
      </c>
      <c r="C780" s="176">
        <v>17765370</v>
      </c>
      <c r="D780" s="122">
        <v>2136.5487496846226</v>
      </c>
      <c r="E780" s="102">
        <v>2136.5487496846226</v>
      </c>
      <c r="F780" s="89">
        <f t="shared" si="29"/>
        <v>1</v>
      </c>
      <c r="G780" s="21"/>
    </row>
    <row r="781" spans="1:7" ht="12.75" customHeight="1">
      <c r="A781" s="48">
        <v>23</v>
      </c>
      <c r="B781" s="33" t="s">
        <v>50</v>
      </c>
      <c r="C781" s="176">
        <v>33613696</v>
      </c>
      <c r="D781" s="122">
        <v>4088.2737994647555</v>
      </c>
      <c r="E781" s="102">
        <v>4088.2737994647555</v>
      </c>
      <c r="F781" s="89">
        <f t="shared" si="29"/>
        <v>1</v>
      </c>
      <c r="G781" s="21"/>
    </row>
    <row r="782" spans="1:7" ht="12.75" customHeight="1">
      <c r="A782" s="48">
        <v>24</v>
      </c>
      <c r="B782" s="33" t="s">
        <v>51</v>
      </c>
      <c r="C782" s="176">
        <v>30732713</v>
      </c>
      <c r="D782" s="122">
        <v>3792.6131030123224</v>
      </c>
      <c r="E782" s="102">
        <v>3792.6131030123224</v>
      </c>
      <c r="F782" s="89">
        <f t="shared" si="29"/>
        <v>1</v>
      </c>
      <c r="G782" s="21"/>
    </row>
    <row r="783" spans="1:7" ht="12.75" customHeight="1">
      <c r="A783" s="48">
        <v>25</v>
      </c>
      <c r="B783" s="33" t="s">
        <v>52</v>
      </c>
      <c r="C783" s="176">
        <v>18466277</v>
      </c>
      <c r="D783" s="122">
        <v>2289.0545085117037</v>
      </c>
      <c r="E783" s="102">
        <v>2289.0545085117037</v>
      </c>
      <c r="F783" s="89">
        <f t="shared" si="29"/>
        <v>1</v>
      </c>
      <c r="G783" s="21"/>
    </row>
    <row r="784" spans="1:7" ht="12.75" customHeight="1">
      <c r="A784" s="48">
        <v>26</v>
      </c>
      <c r="B784" s="33" t="s">
        <v>53</v>
      </c>
      <c r="C784" s="176">
        <v>40743277</v>
      </c>
      <c r="D784" s="122">
        <v>4707.122091487884</v>
      </c>
      <c r="E784" s="102">
        <v>4707.122091487884</v>
      </c>
      <c r="F784" s="89">
        <f t="shared" si="29"/>
        <v>1</v>
      </c>
      <c r="G784" s="21"/>
    </row>
    <row r="785" spans="1:7" ht="12.75" customHeight="1">
      <c r="A785" s="48">
        <v>27</v>
      </c>
      <c r="B785" s="33" t="s">
        <v>54</v>
      </c>
      <c r="C785" s="176">
        <v>22736781</v>
      </c>
      <c r="D785" s="122">
        <v>2725.7119342198953</v>
      </c>
      <c r="E785" s="102">
        <v>2725.7119342198953</v>
      </c>
      <c r="F785" s="89">
        <f t="shared" si="29"/>
        <v>1</v>
      </c>
      <c r="G785" s="21"/>
    </row>
    <row r="786" spans="1:7" ht="12.75" customHeight="1">
      <c r="A786" s="48">
        <v>28</v>
      </c>
      <c r="B786" s="33" t="s">
        <v>55</v>
      </c>
      <c r="C786" s="176">
        <v>42543121</v>
      </c>
      <c r="D786" s="122">
        <v>5284.11685702348</v>
      </c>
      <c r="E786" s="102">
        <v>5284.11685702348</v>
      </c>
      <c r="F786" s="89">
        <f t="shared" si="29"/>
        <v>1</v>
      </c>
      <c r="G786" s="21"/>
    </row>
    <row r="787" spans="1:7" ht="12.75" customHeight="1">
      <c r="A787" s="48">
        <v>29</v>
      </c>
      <c r="B787" s="33" t="s">
        <v>56</v>
      </c>
      <c r="C787" s="176">
        <v>25238420</v>
      </c>
      <c r="D787" s="122">
        <v>3000.621194539962</v>
      </c>
      <c r="E787" s="102">
        <v>3000.621194539962</v>
      </c>
      <c r="F787" s="89">
        <f t="shared" si="29"/>
        <v>1</v>
      </c>
      <c r="G787" s="21"/>
    </row>
    <row r="788" spans="1:8" ht="12.75" customHeight="1">
      <c r="A788" s="48">
        <v>30</v>
      </c>
      <c r="B788" s="33" t="s">
        <v>57</v>
      </c>
      <c r="C788" s="176">
        <v>54147580</v>
      </c>
      <c r="D788" s="122">
        <v>6782.2615474493305</v>
      </c>
      <c r="E788" s="102">
        <v>6782.2615474493305</v>
      </c>
      <c r="F788" s="89">
        <f t="shared" si="29"/>
        <v>1</v>
      </c>
      <c r="G788" s="21"/>
      <c r="H788" s="1" t="s">
        <v>14</v>
      </c>
    </row>
    <row r="789" spans="1:7" ht="12.75" customHeight="1">
      <c r="A789" s="48">
        <v>31</v>
      </c>
      <c r="B789" s="33" t="s">
        <v>58</v>
      </c>
      <c r="C789" s="176">
        <v>60239196</v>
      </c>
      <c r="D789" s="122">
        <v>7526.234921406853</v>
      </c>
      <c r="E789" s="102">
        <v>7526.234921406853</v>
      </c>
      <c r="F789" s="89">
        <f t="shared" si="29"/>
        <v>1</v>
      </c>
      <c r="G789" s="21"/>
    </row>
    <row r="790" spans="1:8" ht="12.75" customHeight="1">
      <c r="A790" s="48">
        <v>32</v>
      </c>
      <c r="B790" s="33" t="s">
        <v>59</v>
      </c>
      <c r="C790" s="176">
        <v>27286920</v>
      </c>
      <c r="D790" s="122">
        <v>3220.8853722941367</v>
      </c>
      <c r="E790" s="102">
        <v>3220.8853722941367</v>
      </c>
      <c r="F790" s="89">
        <f t="shared" si="29"/>
        <v>1</v>
      </c>
      <c r="G790" s="21" t="s">
        <v>14</v>
      </c>
      <c r="H790" s="1" t="s">
        <v>14</v>
      </c>
    </row>
    <row r="791" spans="1:7" ht="12.75" customHeight="1">
      <c r="A791" s="50"/>
      <c r="B791" s="51" t="s">
        <v>60</v>
      </c>
      <c r="C791" s="72">
        <v>875270877</v>
      </c>
      <c r="D791" s="177">
        <v>107567.47590000002</v>
      </c>
      <c r="E791" s="104">
        <v>107567.47590000002</v>
      </c>
      <c r="F791" s="94">
        <f t="shared" si="29"/>
        <v>1</v>
      </c>
      <c r="G791" s="21"/>
    </row>
    <row r="792" spans="1:7" ht="6.75" customHeight="1">
      <c r="A792" s="166"/>
      <c r="B792" s="114"/>
      <c r="C792" s="115"/>
      <c r="D792" s="115"/>
      <c r="E792" s="116"/>
      <c r="F792" s="117"/>
      <c r="G792" s="118"/>
    </row>
    <row r="793" spans="1:8" ht="14.25">
      <c r="A793" s="66" t="s">
        <v>231</v>
      </c>
      <c r="B793" s="67"/>
      <c r="C793" s="67"/>
      <c r="D793" s="67"/>
      <c r="E793" s="67"/>
      <c r="F793" s="67"/>
      <c r="G793" s="67"/>
      <c r="H793" s="67"/>
    </row>
    <row r="794" spans="2:8" ht="11.25" customHeight="1">
      <c r="B794" s="67"/>
      <c r="C794" s="67"/>
      <c r="D794" s="67"/>
      <c r="E794" s="67"/>
      <c r="F794" s="67"/>
      <c r="G794" s="67"/>
      <c r="H794" s="67"/>
    </row>
    <row r="795" spans="2:8" ht="14.25" customHeight="1">
      <c r="B795" s="67"/>
      <c r="C795" s="67"/>
      <c r="D795" s="67"/>
      <c r="F795" s="83" t="s">
        <v>122</v>
      </c>
      <c r="G795" s="67"/>
      <c r="H795" s="67"/>
    </row>
    <row r="796" spans="1:6" ht="57.75" customHeight="1">
      <c r="A796" s="135" t="s">
        <v>64</v>
      </c>
      <c r="B796" s="135" t="s">
        <v>65</v>
      </c>
      <c r="C796" s="175" t="s">
        <v>230</v>
      </c>
      <c r="D796" s="175" t="s">
        <v>123</v>
      </c>
      <c r="E796" s="175" t="s">
        <v>124</v>
      </c>
      <c r="F796" s="135" t="s">
        <v>121</v>
      </c>
    </row>
    <row r="797" spans="1:6" ht="15" customHeight="1">
      <c r="A797" s="68">
        <v>1</v>
      </c>
      <c r="B797" s="68">
        <v>2</v>
      </c>
      <c r="C797" s="69">
        <v>3</v>
      </c>
      <c r="D797" s="69">
        <v>4</v>
      </c>
      <c r="E797" s="69">
        <v>5</v>
      </c>
      <c r="F797" s="68">
        <v>6</v>
      </c>
    </row>
    <row r="798" spans="1:7" ht="12.75" customHeight="1">
      <c r="A798" s="48">
        <v>1</v>
      </c>
      <c r="B798" s="33" t="s">
        <v>28</v>
      </c>
      <c r="C798" s="176">
        <v>13399515</v>
      </c>
      <c r="D798" s="155">
        <v>995.065423</v>
      </c>
      <c r="E798" s="155">
        <v>981.62</v>
      </c>
      <c r="F798" s="178">
        <f aca="true" t="shared" si="30" ref="F798:F830">E798/D798</f>
        <v>0.9864879005046083</v>
      </c>
      <c r="G798" s="21"/>
    </row>
    <row r="799" spans="1:7" ht="12.75" customHeight="1">
      <c r="A799" s="48">
        <v>2</v>
      </c>
      <c r="B799" s="33" t="s">
        <v>29</v>
      </c>
      <c r="C799" s="176">
        <v>20220129</v>
      </c>
      <c r="D799" s="155">
        <v>1501.8987502</v>
      </c>
      <c r="E799" s="155">
        <v>1482.34</v>
      </c>
      <c r="F799" s="178">
        <f t="shared" si="30"/>
        <v>0.9869773177470216</v>
      </c>
      <c r="G799" s="21"/>
    </row>
    <row r="800" spans="1:7" ht="12.75" customHeight="1">
      <c r="A800" s="48">
        <v>3</v>
      </c>
      <c r="B800" s="33" t="s">
        <v>30</v>
      </c>
      <c r="C800" s="176">
        <v>25199589</v>
      </c>
      <c r="D800" s="155">
        <v>1870.1134772</v>
      </c>
      <c r="E800" s="155">
        <v>1842.1200000000001</v>
      </c>
      <c r="F800" s="178">
        <f t="shared" si="30"/>
        <v>0.9850311344518448</v>
      </c>
      <c r="G800" s="21"/>
    </row>
    <row r="801" spans="1:7" ht="12.75" customHeight="1">
      <c r="A801" s="48">
        <v>4</v>
      </c>
      <c r="B801" s="33" t="s">
        <v>31</v>
      </c>
      <c r="C801" s="176">
        <v>35218520</v>
      </c>
      <c r="D801" s="155">
        <v>2618.085341</v>
      </c>
      <c r="E801" s="155">
        <v>2588.73</v>
      </c>
      <c r="F801" s="178">
        <f t="shared" si="30"/>
        <v>0.9887874774208898</v>
      </c>
      <c r="G801" s="21"/>
    </row>
    <row r="802" spans="1:7" ht="12.75" customHeight="1">
      <c r="A802" s="48">
        <v>5</v>
      </c>
      <c r="B802" s="33" t="s">
        <v>32</v>
      </c>
      <c r="C802" s="176">
        <v>25935616</v>
      </c>
      <c r="D802" s="155">
        <v>1928.7748048</v>
      </c>
      <c r="E802" s="155">
        <v>1908.8899999999999</v>
      </c>
      <c r="F802" s="178">
        <f t="shared" si="30"/>
        <v>0.9896904476611192</v>
      </c>
      <c r="G802" s="21"/>
    </row>
    <row r="803" spans="1:7" ht="12.75" customHeight="1">
      <c r="A803" s="48">
        <v>6</v>
      </c>
      <c r="B803" s="33" t="s">
        <v>33</v>
      </c>
      <c r="C803" s="176">
        <v>29859838</v>
      </c>
      <c r="D803" s="155">
        <v>2215.0116464000002</v>
      </c>
      <c r="E803" s="155">
        <v>2179.71</v>
      </c>
      <c r="F803" s="178">
        <f t="shared" si="30"/>
        <v>0.984062545920526</v>
      </c>
      <c r="G803" s="21"/>
    </row>
    <row r="804" spans="1:8" ht="12.75" customHeight="1">
      <c r="A804" s="48">
        <v>7</v>
      </c>
      <c r="B804" s="33" t="s">
        <v>34</v>
      </c>
      <c r="C804" s="176">
        <v>22064135</v>
      </c>
      <c r="D804" s="155">
        <v>1637.607445</v>
      </c>
      <c r="E804" s="155">
        <v>1613.51</v>
      </c>
      <c r="F804" s="178">
        <f t="shared" si="30"/>
        <v>0.9852849685841529</v>
      </c>
      <c r="G804" s="21"/>
      <c r="H804" s="1" t="s">
        <v>14</v>
      </c>
    </row>
    <row r="805" spans="1:7" ht="12.75" customHeight="1">
      <c r="A805" s="48">
        <v>8</v>
      </c>
      <c r="B805" s="33" t="s">
        <v>35</v>
      </c>
      <c r="C805" s="176">
        <v>33956033</v>
      </c>
      <c r="D805" s="155">
        <v>2521.4608394</v>
      </c>
      <c r="E805" s="155">
        <v>2487.14</v>
      </c>
      <c r="F805" s="178">
        <f t="shared" si="30"/>
        <v>0.9863885098417126</v>
      </c>
      <c r="G805" s="21"/>
    </row>
    <row r="806" spans="1:7" ht="12.75" customHeight="1">
      <c r="A806" s="48">
        <v>9</v>
      </c>
      <c r="B806" s="33" t="s">
        <v>36</v>
      </c>
      <c r="C806" s="176">
        <v>13792400</v>
      </c>
      <c r="D806" s="155">
        <v>1023.7445530000001</v>
      </c>
      <c r="E806" s="155">
        <v>1008.8199999999999</v>
      </c>
      <c r="F806" s="178">
        <f t="shared" si="30"/>
        <v>0.9854216044849616</v>
      </c>
      <c r="G806" s="21"/>
    </row>
    <row r="807" spans="1:7" ht="12.75" customHeight="1">
      <c r="A807" s="48">
        <v>10</v>
      </c>
      <c r="B807" s="33" t="s">
        <v>37</v>
      </c>
      <c r="C807" s="176">
        <v>14449827</v>
      </c>
      <c r="D807" s="155">
        <v>1073.0249646</v>
      </c>
      <c r="E807" s="155">
        <v>1058.44</v>
      </c>
      <c r="F807" s="178">
        <f t="shared" si="30"/>
        <v>0.986407618572568</v>
      </c>
      <c r="G807" s="21"/>
    </row>
    <row r="808" spans="1:7" ht="12.75" customHeight="1">
      <c r="A808" s="48">
        <v>11</v>
      </c>
      <c r="B808" s="33" t="s">
        <v>38</v>
      </c>
      <c r="C808" s="176">
        <v>35271280</v>
      </c>
      <c r="D808" s="155">
        <v>2620.9511119999997</v>
      </c>
      <c r="E808" s="155">
        <v>2589.2700000000004</v>
      </c>
      <c r="F808" s="178">
        <f t="shared" si="30"/>
        <v>0.9879123605721039</v>
      </c>
      <c r="G808" s="21"/>
    </row>
    <row r="809" spans="1:7" ht="12.75" customHeight="1">
      <c r="A809" s="48">
        <v>12</v>
      </c>
      <c r="B809" s="33" t="s">
        <v>39</v>
      </c>
      <c r="C809" s="176">
        <v>32765194</v>
      </c>
      <c r="D809" s="155">
        <v>2433.1859592</v>
      </c>
      <c r="E809" s="155">
        <v>2400.312</v>
      </c>
      <c r="F809" s="178">
        <f t="shared" si="30"/>
        <v>0.9864893354839148</v>
      </c>
      <c r="G809" s="21"/>
    </row>
    <row r="810" spans="1:7" ht="12.75" customHeight="1">
      <c r="A810" s="48">
        <v>13</v>
      </c>
      <c r="B810" s="33" t="s">
        <v>40</v>
      </c>
      <c r="C810" s="176">
        <v>24431985</v>
      </c>
      <c r="D810" s="155">
        <v>1815.4456100000002</v>
      </c>
      <c r="E810" s="155">
        <v>1793.3400000000001</v>
      </c>
      <c r="F810" s="178">
        <f t="shared" si="30"/>
        <v>0.9878235900440994</v>
      </c>
      <c r="G810" s="21"/>
    </row>
    <row r="811" spans="1:7" ht="12.75" customHeight="1">
      <c r="A811" s="48">
        <v>14</v>
      </c>
      <c r="B811" s="33" t="s">
        <v>41</v>
      </c>
      <c r="C811" s="176">
        <v>17637185</v>
      </c>
      <c r="D811" s="155">
        <v>1309.0367760000001</v>
      </c>
      <c r="E811" s="155">
        <v>1289.7600000000002</v>
      </c>
      <c r="F811" s="178">
        <f t="shared" si="30"/>
        <v>0.9852740760585019</v>
      </c>
      <c r="G811" s="21"/>
    </row>
    <row r="812" spans="1:7" ht="12.75" customHeight="1">
      <c r="A812" s="48">
        <v>15</v>
      </c>
      <c r="B812" s="33" t="s">
        <v>42</v>
      </c>
      <c r="C812" s="176">
        <v>7324577</v>
      </c>
      <c r="D812" s="155">
        <v>544.1255005999999</v>
      </c>
      <c r="E812" s="155">
        <v>537.2</v>
      </c>
      <c r="F812" s="178">
        <f t="shared" si="30"/>
        <v>0.987272236657971</v>
      </c>
      <c r="G812" s="21"/>
    </row>
    <row r="813" spans="1:7" ht="12.75" customHeight="1">
      <c r="A813" s="48">
        <v>16</v>
      </c>
      <c r="B813" s="33" t="s">
        <v>43</v>
      </c>
      <c r="C813" s="176">
        <v>7958046</v>
      </c>
      <c r="D813" s="155">
        <v>590.6952128</v>
      </c>
      <c r="E813" s="155">
        <v>582.0799999999999</v>
      </c>
      <c r="F813" s="178">
        <f t="shared" si="30"/>
        <v>0.9854151301495022</v>
      </c>
      <c r="G813" s="21"/>
    </row>
    <row r="814" spans="1:7" ht="12.75" customHeight="1">
      <c r="A814" s="48">
        <v>17</v>
      </c>
      <c r="B814" s="33" t="s">
        <v>44</v>
      </c>
      <c r="C814" s="176">
        <v>30811188</v>
      </c>
      <c r="D814" s="155">
        <v>2288.6585434</v>
      </c>
      <c r="E814" s="155">
        <v>2259.02</v>
      </c>
      <c r="F814" s="178">
        <f t="shared" si="30"/>
        <v>0.9870498185561708</v>
      </c>
      <c r="G814" s="21"/>
    </row>
    <row r="815" spans="1:7" ht="12.75" customHeight="1">
      <c r="A815" s="48">
        <v>18</v>
      </c>
      <c r="B815" s="33" t="s">
        <v>45</v>
      </c>
      <c r="C815" s="176">
        <v>16179470</v>
      </c>
      <c r="D815" s="155">
        <v>1201.835998</v>
      </c>
      <c r="E815" s="155">
        <v>1186.33</v>
      </c>
      <c r="F815" s="178">
        <f t="shared" si="30"/>
        <v>0.9870980749238633</v>
      </c>
      <c r="G815" s="21"/>
    </row>
    <row r="816" spans="1:8" ht="12.75" customHeight="1">
      <c r="A816" s="48">
        <v>19</v>
      </c>
      <c r="B816" s="33" t="s">
        <v>46</v>
      </c>
      <c r="C816" s="176">
        <v>45183191</v>
      </c>
      <c r="D816" s="155">
        <v>3356.7261298000003</v>
      </c>
      <c r="E816" s="155">
        <v>3314.44</v>
      </c>
      <c r="F816" s="178">
        <f t="shared" si="30"/>
        <v>0.9874025678101658</v>
      </c>
      <c r="G816" s="21"/>
      <c r="H816" s="1" t="s">
        <v>14</v>
      </c>
    </row>
    <row r="817" spans="1:7" ht="12.75" customHeight="1">
      <c r="A817" s="48">
        <v>20</v>
      </c>
      <c r="B817" s="33" t="s">
        <v>47</v>
      </c>
      <c r="C817" s="176">
        <v>18950308</v>
      </c>
      <c r="D817" s="155">
        <v>1407.2241033999999</v>
      </c>
      <c r="E817" s="155">
        <v>1388.1100000000001</v>
      </c>
      <c r="F817" s="178">
        <f t="shared" si="30"/>
        <v>0.9864171574706416</v>
      </c>
      <c r="G817" s="21"/>
    </row>
    <row r="818" spans="1:7" ht="12.75" customHeight="1">
      <c r="A818" s="48">
        <v>21</v>
      </c>
      <c r="B818" s="33" t="s">
        <v>48</v>
      </c>
      <c r="C818" s="176">
        <v>31149500</v>
      </c>
      <c r="D818" s="155">
        <v>2313.618327</v>
      </c>
      <c r="E818" s="155">
        <v>2283.29</v>
      </c>
      <c r="F818" s="178">
        <f t="shared" si="30"/>
        <v>0.9868913871203095</v>
      </c>
      <c r="G818" s="21"/>
    </row>
    <row r="819" spans="1:7" ht="12.75" customHeight="1">
      <c r="A819" s="48">
        <v>22</v>
      </c>
      <c r="B819" s="33" t="s">
        <v>49</v>
      </c>
      <c r="C819" s="176">
        <v>17765370</v>
      </c>
      <c r="D819" s="155">
        <v>1318.2845379999999</v>
      </c>
      <c r="E819" s="155">
        <v>1298.26</v>
      </c>
      <c r="F819" s="178">
        <f t="shared" si="30"/>
        <v>0.9848101548468591</v>
      </c>
      <c r="G819" s="21"/>
    </row>
    <row r="820" spans="1:7" ht="12.75" customHeight="1">
      <c r="A820" s="48">
        <v>23</v>
      </c>
      <c r="B820" s="33" t="s">
        <v>50</v>
      </c>
      <c r="C820" s="176">
        <v>33613696</v>
      </c>
      <c r="D820" s="155">
        <v>2495.3190728</v>
      </c>
      <c r="E820" s="155">
        <v>2459.69</v>
      </c>
      <c r="F820" s="178">
        <f t="shared" si="30"/>
        <v>0.985721636487946</v>
      </c>
      <c r="G820" s="21"/>
    </row>
    <row r="821" spans="1:7" ht="12.75" customHeight="1">
      <c r="A821" s="48">
        <v>24</v>
      </c>
      <c r="B821" s="33" t="s">
        <v>51</v>
      </c>
      <c r="C821" s="176">
        <v>30732713</v>
      </c>
      <c r="D821" s="155">
        <v>2282.4610514</v>
      </c>
      <c r="E821" s="155">
        <v>2252.09</v>
      </c>
      <c r="F821" s="178">
        <f t="shared" si="30"/>
        <v>0.9866937263260763</v>
      </c>
      <c r="G821" s="21"/>
    </row>
    <row r="822" spans="1:7" ht="12.75" customHeight="1">
      <c r="A822" s="48">
        <v>25</v>
      </c>
      <c r="B822" s="33" t="s">
        <v>52</v>
      </c>
      <c r="C822" s="176">
        <v>18466277</v>
      </c>
      <c r="D822" s="155">
        <v>1371.6597846</v>
      </c>
      <c r="E822" s="155">
        <v>1353.87</v>
      </c>
      <c r="F822" s="178">
        <f t="shared" si="30"/>
        <v>0.987030468633891</v>
      </c>
      <c r="G822" s="21"/>
    </row>
    <row r="823" spans="1:7" ht="12.75" customHeight="1">
      <c r="A823" s="48">
        <v>26</v>
      </c>
      <c r="B823" s="33" t="s">
        <v>53</v>
      </c>
      <c r="C823" s="176">
        <v>40743277</v>
      </c>
      <c r="D823" s="155">
        <v>3019.5107586</v>
      </c>
      <c r="E823" s="155">
        <v>2965.12</v>
      </c>
      <c r="F823" s="178">
        <f t="shared" si="30"/>
        <v>0.9819868969020603</v>
      </c>
      <c r="G823" s="21"/>
    </row>
    <row r="824" spans="1:10" ht="12.75" customHeight="1">
      <c r="A824" s="48">
        <v>27</v>
      </c>
      <c r="B824" s="33" t="s">
        <v>54</v>
      </c>
      <c r="C824" s="176">
        <v>22736781</v>
      </c>
      <c r="D824" s="155">
        <v>1687.0232688</v>
      </c>
      <c r="E824" s="155">
        <v>1661.07</v>
      </c>
      <c r="F824" s="178">
        <f t="shared" si="30"/>
        <v>0.9846159390448355</v>
      </c>
      <c r="G824" s="21"/>
      <c r="J824" s="1" t="s">
        <v>14</v>
      </c>
    </row>
    <row r="825" spans="1:7" ht="12.75" customHeight="1">
      <c r="A825" s="48">
        <v>28</v>
      </c>
      <c r="B825" s="33" t="s">
        <v>55</v>
      </c>
      <c r="C825" s="176">
        <v>42543121</v>
      </c>
      <c r="D825" s="155">
        <v>3160.2874718000003</v>
      </c>
      <c r="E825" s="155">
        <v>3119.7999999999997</v>
      </c>
      <c r="F825" s="178">
        <f t="shared" si="30"/>
        <v>0.9871886743970983</v>
      </c>
      <c r="G825" s="21"/>
    </row>
    <row r="826" spans="1:7" ht="12.75" customHeight="1">
      <c r="A826" s="48">
        <v>29</v>
      </c>
      <c r="B826" s="33" t="s">
        <v>56</v>
      </c>
      <c r="C826" s="176">
        <v>25238420</v>
      </c>
      <c r="D826" s="155">
        <v>1872.1557440000001</v>
      </c>
      <c r="E826" s="155">
        <v>1842.27</v>
      </c>
      <c r="F826" s="178">
        <f t="shared" si="30"/>
        <v>0.9840367212526095</v>
      </c>
      <c r="G826" s="21"/>
    </row>
    <row r="827" spans="1:7" ht="12.75" customHeight="1">
      <c r="A827" s="48">
        <v>30</v>
      </c>
      <c r="B827" s="33" t="s">
        <v>57</v>
      </c>
      <c r="C827" s="176">
        <v>54147580</v>
      </c>
      <c r="D827" s="155">
        <v>4023.482959</v>
      </c>
      <c r="E827" s="155">
        <v>3974.55</v>
      </c>
      <c r="F827" s="178">
        <f t="shared" si="30"/>
        <v>0.987838159251913</v>
      </c>
      <c r="G827" s="21" t="s">
        <v>14</v>
      </c>
    </row>
    <row r="828" spans="1:7" ht="12.75" customHeight="1">
      <c r="A828" s="48">
        <v>31</v>
      </c>
      <c r="B828" s="33" t="s">
        <v>58</v>
      </c>
      <c r="C828" s="176">
        <v>60239196</v>
      </c>
      <c r="D828" s="155">
        <v>4475.6989628</v>
      </c>
      <c r="E828" s="155">
        <v>4420.26</v>
      </c>
      <c r="F828" s="178">
        <f t="shared" si="30"/>
        <v>0.9876133396681092</v>
      </c>
      <c r="G828" s="21"/>
    </row>
    <row r="829" spans="1:7" ht="12.75" customHeight="1">
      <c r="A829" s="48">
        <v>32</v>
      </c>
      <c r="B829" s="33" t="s">
        <v>59</v>
      </c>
      <c r="C829" s="176">
        <v>27286920</v>
      </c>
      <c r="D829" s="155">
        <v>2023.624362</v>
      </c>
      <c r="E829" s="155">
        <v>1990.23</v>
      </c>
      <c r="F829" s="178">
        <f t="shared" si="30"/>
        <v>0.9834977466040211</v>
      </c>
      <c r="G829" s="21"/>
    </row>
    <row r="830" spans="1:7" ht="12.75" customHeight="1">
      <c r="A830" s="50"/>
      <c r="B830" s="51" t="s">
        <v>60</v>
      </c>
      <c r="C830" s="72">
        <v>875270877</v>
      </c>
      <c r="D830" s="156">
        <v>64995.798490600006</v>
      </c>
      <c r="E830" s="156">
        <v>64111.68199999999</v>
      </c>
      <c r="F830" s="94">
        <f t="shared" si="30"/>
        <v>0.9863973285792023</v>
      </c>
      <c r="G830" s="21"/>
    </row>
    <row r="831" spans="1:8" ht="13.5" customHeight="1">
      <c r="A831" s="113"/>
      <c r="B831" s="114"/>
      <c r="C831" s="115"/>
      <c r="D831" s="115"/>
      <c r="E831" s="116"/>
      <c r="F831" s="117"/>
      <c r="G831" s="118"/>
      <c r="H831" s="1" t="s">
        <v>14</v>
      </c>
    </row>
    <row r="832" spans="1:7" ht="13.5" customHeight="1">
      <c r="A832" s="66" t="s">
        <v>125</v>
      </c>
      <c r="B832" s="179"/>
      <c r="C832" s="179"/>
      <c r="D832" s="180"/>
      <c r="E832" s="180"/>
      <c r="F832" s="180"/>
      <c r="G832" s="180"/>
    </row>
    <row r="833" spans="1:7" ht="13.5" customHeight="1">
      <c r="A833" s="179"/>
      <c r="B833" s="179"/>
      <c r="C833" s="179"/>
      <c r="D833" s="180"/>
      <c r="E833" s="180"/>
      <c r="F833" s="180"/>
      <c r="G833" s="180"/>
    </row>
    <row r="834" spans="1:7" ht="13.5" customHeight="1">
      <c r="A834" s="66" t="s">
        <v>126</v>
      </c>
      <c r="B834" s="179"/>
      <c r="C834" s="179"/>
      <c r="D834" s="180"/>
      <c r="E834" s="180"/>
      <c r="F834" s="180"/>
      <c r="G834" s="180"/>
    </row>
    <row r="835" spans="1:7" ht="13.5" customHeight="1">
      <c r="A835" s="66" t="s">
        <v>216</v>
      </c>
      <c r="B835" s="179"/>
      <c r="C835" s="179"/>
      <c r="D835" s="180"/>
      <c r="E835" s="180"/>
      <c r="F835" s="180"/>
      <c r="G835" s="180"/>
    </row>
    <row r="836" spans="1:8" ht="36.75" customHeight="1">
      <c r="A836" s="135" t="s">
        <v>73</v>
      </c>
      <c r="B836" s="135" t="s">
        <v>74</v>
      </c>
      <c r="C836" s="135" t="s">
        <v>127</v>
      </c>
      <c r="D836" s="135" t="s">
        <v>128</v>
      </c>
      <c r="E836" s="135" t="s">
        <v>129</v>
      </c>
      <c r="F836" s="181"/>
      <c r="G836" s="182"/>
      <c r="H836" s="1" t="s">
        <v>14</v>
      </c>
    </row>
    <row r="837" spans="1:7" ht="14.25">
      <c r="A837" s="183">
        <v>1</v>
      </c>
      <c r="B837" s="183">
        <v>2</v>
      </c>
      <c r="C837" s="183">
        <v>3</v>
      </c>
      <c r="D837" s="183">
        <v>4</v>
      </c>
      <c r="E837" s="183" t="s">
        <v>130</v>
      </c>
      <c r="F837" s="184"/>
      <c r="G837" s="184"/>
    </row>
    <row r="838" spans="1:12" ht="12.75" customHeight="1">
      <c r="A838" s="48">
        <v>1</v>
      </c>
      <c r="B838" s="33" t="s">
        <v>28</v>
      </c>
      <c r="C838" s="185">
        <v>1756</v>
      </c>
      <c r="D838" s="185">
        <v>1756</v>
      </c>
      <c r="E838" s="185">
        <f>D838-C838</f>
        <v>0</v>
      </c>
      <c r="F838" s="186"/>
      <c r="G838" s="47"/>
      <c r="J838" s="1">
        <v>947</v>
      </c>
      <c r="K838" s="1">
        <v>809</v>
      </c>
      <c r="L838" s="1">
        <f>SUM(J838:K838)</f>
        <v>1756</v>
      </c>
    </row>
    <row r="839" spans="1:12" ht="12.75" customHeight="1">
      <c r="A839" s="48">
        <v>2</v>
      </c>
      <c r="B839" s="33" t="s">
        <v>29</v>
      </c>
      <c r="C839" s="185">
        <v>1774</v>
      </c>
      <c r="D839" s="185">
        <v>1774</v>
      </c>
      <c r="E839" s="185">
        <f aca="true" t="shared" si="31" ref="E839:E870">D839-C839</f>
        <v>0</v>
      </c>
      <c r="F839" s="186"/>
      <c r="G839" s="47"/>
      <c r="J839" s="1">
        <v>712</v>
      </c>
      <c r="K839" s="1">
        <v>1062</v>
      </c>
      <c r="L839" s="1">
        <f aca="true" t="shared" si="32" ref="L839:L870">SUM(J839:K839)</f>
        <v>1774</v>
      </c>
    </row>
    <row r="840" spans="1:12" ht="12.75" customHeight="1">
      <c r="A840" s="48">
        <v>3</v>
      </c>
      <c r="B840" s="33" t="s">
        <v>30</v>
      </c>
      <c r="C840" s="185">
        <v>3886</v>
      </c>
      <c r="D840" s="185">
        <v>3886</v>
      </c>
      <c r="E840" s="185">
        <f t="shared" si="31"/>
        <v>0</v>
      </c>
      <c r="F840" s="186"/>
      <c r="G840" s="47"/>
      <c r="J840" s="1">
        <v>2380</v>
      </c>
      <c r="K840" s="1">
        <v>1506</v>
      </c>
      <c r="L840" s="1">
        <f t="shared" si="32"/>
        <v>3886</v>
      </c>
    </row>
    <row r="841" spans="1:12" ht="12.75" customHeight="1">
      <c r="A841" s="48">
        <v>4</v>
      </c>
      <c r="B841" s="33" t="s">
        <v>31</v>
      </c>
      <c r="C841" s="185">
        <v>4746</v>
      </c>
      <c r="D841" s="185">
        <v>4746</v>
      </c>
      <c r="E841" s="185">
        <f t="shared" si="31"/>
        <v>0</v>
      </c>
      <c r="F841" s="186"/>
      <c r="G841" s="47"/>
      <c r="J841" s="1">
        <v>2946</v>
      </c>
      <c r="K841" s="1">
        <v>1800</v>
      </c>
      <c r="L841" s="1">
        <f t="shared" si="32"/>
        <v>4746</v>
      </c>
    </row>
    <row r="842" spans="1:12" ht="12.75" customHeight="1">
      <c r="A842" s="48">
        <v>5</v>
      </c>
      <c r="B842" s="33" t="s">
        <v>32</v>
      </c>
      <c r="C842" s="185">
        <v>4041</v>
      </c>
      <c r="D842" s="185">
        <v>4041</v>
      </c>
      <c r="E842" s="185">
        <f t="shared" si="31"/>
        <v>0</v>
      </c>
      <c r="F842" s="186"/>
      <c r="G842" s="47"/>
      <c r="J842" s="1">
        <v>2549</v>
      </c>
      <c r="K842" s="1">
        <v>1492</v>
      </c>
      <c r="L842" s="1">
        <f t="shared" si="32"/>
        <v>4041</v>
      </c>
    </row>
    <row r="843" spans="1:12" ht="12.75" customHeight="1">
      <c r="A843" s="48">
        <v>6</v>
      </c>
      <c r="B843" s="33" t="s">
        <v>33</v>
      </c>
      <c r="C843" s="185">
        <v>4606</v>
      </c>
      <c r="D843" s="185">
        <v>4606</v>
      </c>
      <c r="E843" s="185">
        <f t="shared" si="31"/>
        <v>0</v>
      </c>
      <c r="F843" s="186"/>
      <c r="G843" s="47"/>
      <c r="J843" s="1">
        <v>3157</v>
      </c>
      <c r="K843" s="1">
        <v>1449</v>
      </c>
      <c r="L843" s="1">
        <f t="shared" si="32"/>
        <v>4606</v>
      </c>
    </row>
    <row r="844" spans="1:12" ht="12.75" customHeight="1">
      <c r="A844" s="48">
        <v>7</v>
      </c>
      <c r="B844" s="33" t="s">
        <v>34</v>
      </c>
      <c r="C844" s="185">
        <v>3877</v>
      </c>
      <c r="D844" s="185">
        <v>3877</v>
      </c>
      <c r="E844" s="185">
        <f t="shared" si="31"/>
        <v>0</v>
      </c>
      <c r="F844" s="186"/>
      <c r="G844" s="47"/>
      <c r="J844" s="1">
        <v>2453</v>
      </c>
      <c r="K844" s="1">
        <v>1424</v>
      </c>
      <c r="L844" s="1">
        <f t="shared" si="32"/>
        <v>3877</v>
      </c>
    </row>
    <row r="845" spans="1:12" ht="12.75" customHeight="1">
      <c r="A845" s="48">
        <v>8</v>
      </c>
      <c r="B845" s="33" t="s">
        <v>35</v>
      </c>
      <c r="C845" s="185">
        <v>4700</v>
      </c>
      <c r="D845" s="185">
        <v>4700</v>
      </c>
      <c r="E845" s="185">
        <f t="shared" si="31"/>
        <v>0</v>
      </c>
      <c r="F845" s="186"/>
      <c r="G845" s="47"/>
      <c r="J845" s="1">
        <v>2748</v>
      </c>
      <c r="K845" s="1">
        <v>1952</v>
      </c>
      <c r="L845" s="1">
        <f t="shared" si="32"/>
        <v>4700</v>
      </c>
    </row>
    <row r="846" spans="1:12" ht="12.75" customHeight="1">
      <c r="A846" s="48">
        <v>9</v>
      </c>
      <c r="B846" s="33" t="s">
        <v>36</v>
      </c>
      <c r="C846" s="185">
        <v>1998</v>
      </c>
      <c r="D846" s="185">
        <v>1998</v>
      </c>
      <c r="E846" s="185">
        <f t="shared" si="31"/>
        <v>0</v>
      </c>
      <c r="F846" s="186"/>
      <c r="G846" s="47"/>
      <c r="J846" s="1">
        <v>784</v>
      </c>
      <c r="K846" s="1">
        <v>1214</v>
      </c>
      <c r="L846" s="1">
        <f t="shared" si="32"/>
        <v>1998</v>
      </c>
    </row>
    <row r="847" spans="1:12" ht="12.75" customHeight="1">
      <c r="A847" s="48">
        <v>10</v>
      </c>
      <c r="B847" s="33" t="s">
        <v>37</v>
      </c>
      <c r="C847" s="185">
        <v>2293</v>
      </c>
      <c r="D847" s="185">
        <v>2293</v>
      </c>
      <c r="E847" s="185">
        <f t="shared" si="31"/>
        <v>0</v>
      </c>
      <c r="F847" s="186"/>
      <c r="G847" s="47"/>
      <c r="J847" s="1">
        <v>1510</v>
      </c>
      <c r="K847" s="1">
        <v>783</v>
      </c>
      <c r="L847" s="1">
        <f t="shared" si="32"/>
        <v>2293</v>
      </c>
    </row>
    <row r="848" spans="1:12" ht="12.75" customHeight="1">
      <c r="A848" s="48">
        <v>11</v>
      </c>
      <c r="B848" s="33" t="s">
        <v>38</v>
      </c>
      <c r="C848" s="185">
        <v>5152</v>
      </c>
      <c r="D848" s="185">
        <v>5152</v>
      </c>
      <c r="E848" s="185">
        <f t="shared" si="31"/>
        <v>0</v>
      </c>
      <c r="F848" s="186"/>
      <c r="G848" s="47"/>
      <c r="J848" s="1">
        <v>3467</v>
      </c>
      <c r="K848" s="1">
        <v>1685</v>
      </c>
      <c r="L848" s="1">
        <f t="shared" si="32"/>
        <v>5152</v>
      </c>
    </row>
    <row r="849" spans="1:12" ht="12.75" customHeight="1">
      <c r="A849" s="48">
        <v>12</v>
      </c>
      <c r="B849" s="33" t="s">
        <v>39</v>
      </c>
      <c r="C849" s="185">
        <v>4357</v>
      </c>
      <c r="D849" s="185">
        <v>4357</v>
      </c>
      <c r="E849" s="185">
        <f t="shared" si="31"/>
        <v>0</v>
      </c>
      <c r="F849" s="186"/>
      <c r="G849" s="47"/>
      <c r="J849" s="1">
        <v>2621</v>
      </c>
      <c r="K849" s="1">
        <v>1736</v>
      </c>
      <c r="L849" s="1">
        <f t="shared" si="32"/>
        <v>4357</v>
      </c>
    </row>
    <row r="850" spans="1:12" ht="12.75" customHeight="1">
      <c r="A850" s="48">
        <v>13</v>
      </c>
      <c r="B850" s="33" t="s">
        <v>40</v>
      </c>
      <c r="C850" s="185">
        <v>3483</v>
      </c>
      <c r="D850" s="185">
        <v>3483</v>
      </c>
      <c r="E850" s="185">
        <f t="shared" si="31"/>
        <v>0</v>
      </c>
      <c r="F850" s="186"/>
      <c r="G850" s="47"/>
      <c r="J850" s="1">
        <v>2341</v>
      </c>
      <c r="K850" s="1">
        <v>1142</v>
      </c>
      <c r="L850" s="1">
        <f t="shared" si="32"/>
        <v>3483</v>
      </c>
    </row>
    <row r="851" spans="1:12" ht="12.75" customHeight="1">
      <c r="A851" s="48">
        <v>14</v>
      </c>
      <c r="B851" s="33" t="s">
        <v>41</v>
      </c>
      <c r="C851" s="185">
        <v>3109</v>
      </c>
      <c r="D851" s="185">
        <v>3109</v>
      </c>
      <c r="E851" s="185">
        <f t="shared" si="31"/>
        <v>0</v>
      </c>
      <c r="F851" s="186"/>
      <c r="G851" s="47"/>
      <c r="J851" s="1">
        <v>2172</v>
      </c>
      <c r="K851" s="1">
        <v>937</v>
      </c>
      <c r="L851" s="1">
        <f t="shared" si="32"/>
        <v>3109</v>
      </c>
    </row>
    <row r="852" spans="1:12" ht="12.75" customHeight="1">
      <c r="A852" s="48">
        <v>15</v>
      </c>
      <c r="B852" s="33" t="s">
        <v>42</v>
      </c>
      <c r="C852" s="185">
        <v>1592</v>
      </c>
      <c r="D852" s="185">
        <v>1592</v>
      </c>
      <c r="E852" s="185">
        <f t="shared" si="31"/>
        <v>0</v>
      </c>
      <c r="F852" s="186"/>
      <c r="G852" s="47"/>
      <c r="J852" s="1">
        <v>941</v>
      </c>
      <c r="K852" s="1">
        <v>651</v>
      </c>
      <c r="L852" s="1">
        <f t="shared" si="32"/>
        <v>1592</v>
      </c>
    </row>
    <row r="853" spans="1:12" ht="12.75" customHeight="1">
      <c r="A853" s="48">
        <v>16</v>
      </c>
      <c r="B853" s="33" t="s">
        <v>43</v>
      </c>
      <c r="C853" s="185">
        <v>1103</v>
      </c>
      <c r="D853" s="185">
        <v>1103</v>
      </c>
      <c r="E853" s="185">
        <f t="shared" si="31"/>
        <v>0</v>
      </c>
      <c r="F853" s="186"/>
      <c r="G853" s="47"/>
      <c r="J853" s="1">
        <v>588</v>
      </c>
      <c r="K853" s="1">
        <v>515</v>
      </c>
      <c r="L853" s="1">
        <f t="shared" si="32"/>
        <v>1103</v>
      </c>
    </row>
    <row r="854" spans="1:12" ht="12.75" customHeight="1">
      <c r="A854" s="48">
        <v>17</v>
      </c>
      <c r="B854" s="33" t="s">
        <v>44</v>
      </c>
      <c r="C854" s="185">
        <v>4765</v>
      </c>
      <c r="D854" s="185">
        <v>4765</v>
      </c>
      <c r="E854" s="185">
        <f t="shared" si="31"/>
        <v>0</v>
      </c>
      <c r="F854" s="186"/>
      <c r="G854" s="47"/>
      <c r="J854" s="1">
        <v>2597</v>
      </c>
      <c r="K854" s="1">
        <v>2168</v>
      </c>
      <c r="L854" s="1">
        <f t="shared" si="32"/>
        <v>4765</v>
      </c>
    </row>
    <row r="855" spans="1:12" ht="12.75" customHeight="1">
      <c r="A855" s="48">
        <v>18</v>
      </c>
      <c r="B855" s="33" t="s">
        <v>45</v>
      </c>
      <c r="C855" s="185">
        <v>3695</v>
      </c>
      <c r="D855" s="185">
        <v>3695</v>
      </c>
      <c r="E855" s="185">
        <f t="shared" si="31"/>
        <v>0</v>
      </c>
      <c r="F855" s="186"/>
      <c r="G855" s="47"/>
      <c r="H855" s="1" t="s">
        <v>14</v>
      </c>
      <c r="J855" s="1">
        <v>2552</v>
      </c>
      <c r="K855" s="1">
        <v>1143</v>
      </c>
      <c r="L855" s="1">
        <f t="shared" si="32"/>
        <v>3695</v>
      </c>
    </row>
    <row r="856" spans="1:12" ht="12.75" customHeight="1">
      <c r="A856" s="48">
        <v>19</v>
      </c>
      <c r="B856" s="33" t="s">
        <v>46</v>
      </c>
      <c r="C856" s="185">
        <v>5301</v>
      </c>
      <c r="D856" s="185">
        <v>5301</v>
      </c>
      <c r="E856" s="185">
        <f t="shared" si="31"/>
        <v>0</v>
      </c>
      <c r="F856" s="186"/>
      <c r="G856" s="47"/>
      <c r="J856" s="1">
        <v>3452</v>
      </c>
      <c r="K856" s="1">
        <v>1849</v>
      </c>
      <c r="L856" s="1">
        <f t="shared" si="32"/>
        <v>5301</v>
      </c>
    </row>
    <row r="857" spans="1:12" ht="12.75" customHeight="1">
      <c r="A857" s="48">
        <v>20</v>
      </c>
      <c r="B857" s="33" t="s">
        <v>47</v>
      </c>
      <c r="C857" s="185">
        <v>3848</v>
      </c>
      <c r="D857" s="185">
        <v>3848</v>
      </c>
      <c r="E857" s="185">
        <f t="shared" si="31"/>
        <v>0</v>
      </c>
      <c r="F857" s="186"/>
      <c r="G857" s="47"/>
      <c r="J857" s="1">
        <v>2374</v>
      </c>
      <c r="K857" s="1">
        <v>1474</v>
      </c>
      <c r="L857" s="1">
        <f t="shared" si="32"/>
        <v>3848</v>
      </c>
    </row>
    <row r="858" spans="1:12" ht="12.75" customHeight="1">
      <c r="A858" s="48">
        <v>21</v>
      </c>
      <c r="B858" s="33" t="s">
        <v>48</v>
      </c>
      <c r="C858" s="185">
        <v>4692</v>
      </c>
      <c r="D858" s="185">
        <v>4692</v>
      </c>
      <c r="E858" s="185">
        <f t="shared" si="31"/>
        <v>0</v>
      </c>
      <c r="F858" s="186"/>
      <c r="G858" s="47" t="s">
        <v>14</v>
      </c>
      <c r="J858" s="1">
        <v>3076</v>
      </c>
      <c r="K858" s="1">
        <v>1616</v>
      </c>
      <c r="L858" s="1">
        <f t="shared" si="32"/>
        <v>4692</v>
      </c>
    </row>
    <row r="859" spans="1:12" ht="12.75" customHeight="1">
      <c r="A859" s="48">
        <v>22</v>
      </c>
      <c r="B859" s="33" t="s">
        <v>49</v>
      </c>
      <c r="C859" s="185">
        <v>2136</v>
      </c>
      <c r="D859" s="185">
        <v>2136</v>
      </c>
      <c r="E859" s="185">
        <f t="shared" si="31"/>
        <v>0</v>
      </c>
      <c r="F859" s="186"/>
      <c r="G859" s="47"/>
      <c r="J859" s="1">
        <v>1233</v>
      </c>
      <c r="K859" s="1">
        <v>903</v>
      </c>
      <c r="L859" s="1">
        <f t="shared" si="32"/>
        <v>2136</v>
      </c>
    </row>
    <row r="860" spans="1:12" ht="12.75" customHeight="1">
      <c r="A860" s="48">
        <v>23</v>
      </c>
      <c r="B860" s="33" t="s">
        <v>50</v>
      </c>
      <c r="C860" s="185">
        <v>4586</v>
      </c>
      <c r="D860" s="185">
        <v>4586</v>
      </c>
      <c r="E860" s="185">
        <f t="shared" si="31"/>
        <v>0</v>
      </c>
      <c r="F860" s="186"/>
      <c r="G860" s="47"/>
      <c r="J860" s="1">
        <v>2913</v>
      </c>
      <c r="K860" s="1">
        <v>1673</v>
      </c>
      <c r="L860" s="1">
        <f t="shared" si="32"/>
        <v>4586</v>
      </c>
    </row>
    <row r="861" spans="1:12" ht="12.75" customHeight="1">
      <c r="A861" s="48">
        <v>24</v>
      </c>
      <c r="B861" s="33" t="s">
        <v>51</v>
      </c>
      <c r="C861" s="185">
        <v>4640</v>
      </c>
      <c r="D861" s="185">
        <v>4640</v>
      </c>
      <c r="E861" s="185">
        <f t="shared" si="31"/>
        <v>0</v>
      </c>
      <c r="F861" s="186"/>
      <c r="G861" s="47"/>
      <c r="J861" s="1">
        <v>2892</v>
      </c>
      <c r="K861" s="1">
        <v>1748</v>
      </c>
      <c r="L861" s="1">
        <f t="shared" si="32"/>
        <v>4640</v>
      </c>
    </row>
    <row r="862" spans="1:12" ht="12.75" customHeight="1">
      <c r="A862" s="48">
        <v>25</v>
      </c>
      <c r="B862" s="33" t="s">
        <v>52</v>
      </c>
      <c r="C862" s="185">
        <v>2952</v>
      </c>
      <c r="D862" s="185">
        <v>2952</v>
      </c>
      <c r="E862" s="185">
        <f t="shared" si="31"/>
        <v>0</v>
      </c>
      <c r="F862" s="186"/>
      <c r="G862" s="47"/>
      <c r="J862" s="1">
        <v>1733</v>
      </c>
      <c r="K862" s="1">
        <v>1219</v>
      </c>
      <c r="L862" s="1">
        <f t="shared" si="32"/>
        <v>2952</v>
      </c>
    </row>
    <row r="863" spans="1:12" ht="12.75" customHeight="1">
      <c r="A863" s="48">
        <v>26</v>
      </c>
      <c r="B863" s="33" t="s">
        <v>53</v>
      </c>
      <c r="C863" s="185">
        <v>6279</v>
      </c>
      <c r="D863" s="185">
        <v>6279</v>
      </c>
      <c r="E863" s="185">
        <f t="shared" si="31"/>
        <v>0</v>
      </c>
      <c r="F863" s="186"/>
      <c r="G863" s="47"/>
      <c r="J863" s="1">
        <v>4434</v>
      </c>
      <c r="K863" s="1">
        <v>1845</v>
      </c>
      <c r="L863" s="1">
        <f t="shared" si="32"/>
        <v>6279</v>
      </c>
    </row>
    <row r="864" spans="1:12" ht="12.75" customHeight="1">
      <c r="A864" s="48">
        <v>27</v>
      </c>
      <c r="B864" s="33" t="s">
        <v>54</v>
      </c>
      <c r="C864" s="185">
        <v>3816</v>
      </c>
      <c r="D864" s="185">
        <v>3816</v>
      </c>
      <c r="E864" s="185">
        <f t="shared" si="31"/>
        <v>0</v>
      </c>
      <c r="F864" s="186"/>
      <c r="G864" s="47"/>
      <c r="J864" s="1">
        <v>2790</v>
      </c>
      <c r="K864" s="1">
        <v>1026</v>
      </c>
      <c r="L864" s="1">
        <f t="shared" si="32"/>
        <v>3816</v>
      </c>
    </row>
    <row r="865" spans="1:12" ht="12.75" customHeight="1">
      <c r="A865" s="48">
        <v>28</v>
      </c>
      <c r="B865" s="33" t="s">
        <v>55</v>
      </c>
      <c r="C865" s="185">
        <v>5944</v>
      </c>
      <c r="D865" s="185">
        <v>5944</v>
      </c>
      <c r="E865" s="185">
        <f t="shared" si="31"/>
        <v>0</v>
      </c>
      <c r="F865" s="186"/>
      <c r="G865" s="47"/>
      <c r="J865" s="1">
        <v>3979</v>
      </c>
      <c r="K865" s="1">
        <v>1965</v>
      </c>
      <c r="L865" s="1">
        <f t="shared" si="32"/>
        <v>5944</v>
      </c>
    </row>
    <row r="866" spans="1:12" ht="12.75" customHeight="1">
      <c r="A866" s="48">
        <v>29</v>
      </c>
      <c r="B866" s="33" t="s">
        <v>56</v>
      </c>
      <c r="C866" s="185">
        <v>4475</v>
      </c>
      <c r="D866" s="185">
        <v>4475</v>
      </c>
      <c r="E866" s="185">
        <f t="shared" si="31"/>
        <v>0</v>
      </c>
      <c r="F866" s="186"/>
      <c r="G866" s="47"/>
      <c r="J866" s="1">
        <v>2989</v>
      </c>
      <c r="K866" s="1">
        <v>1486</v>
      </c>
      <c r="L866" s="1">
        <f t="shared" si="32"/>
        <v>4475</v>
      </c>
    </row>
    <row r="867" spans="1:12" ht="12.75" customHeight="1">
      <c r="A867" s="48">
        <v>30</v>
      </c>
      <c r="B867" s="33" t="s">
        <v>57</v>
      </c>
      <c r="C867" s="185">
        <v>7088</v>
      </c>
      <c r="D867" s="185">
        <v>7088</v>
      </c>
      <c r="E867" s="185">
        <f t="shared" si="31"/>
        <v>0</v>
      </c>
      <c r="F867" s="186"/>
      <c r="G867" s="47"/>
      <c r="J867" s="1">
        <v>4359</v>
      </c>
      <c r="K867" s="1">
        <v>2729</v>
      </c>
      <c r="L867" s="1">
        <f t="shared" si="32"/>
        <v>7088</v>
      </c>
    </row>
    <row r="868" spans="1:12" ht="12.75" customHeight="1">
      <c r="A868" s="48">
        <v>31</v>
      </c>
      <c r="B868" s="33" t="s">
        <v>58</v>
      </c>
      <c r="C868" s="185">
        <v>7057</v>
      </c>
      <c r="D868" s="185">
        <v>7057</v>
      </c>
      <c r="E868" s="185">
        <f t="shared" si="31"/>
        <v>0</v>
      </c>
      <c r="F868" s="186"/>
      <c r="G868" s="47"/>
      <c r="J868" s="1">
        <v>4544</v>
      </c>
      <c r="K868" s="1">
        <v>2513</v>
      </c>
      <c r="L868" s="1">
        <f t="shared" si="32"/>
        <v>7057</v>
      </c>
    </row>
    <row r="869" spans="1:12" ht="12.75" customHeight="1">
      <c r="A869" s="48">
        <v>32</v>
      </c>
      <c r="B869" s="33" t="s">
        <v>59</v>
      </c>
      <c r="C869" s="185">
        <v>4383</v>
      </c>
      <c r="D869" s="185">
        <v>4383</v>
      </c>
      <c r="E869" s="185">
        <f t="shared" si="31"/>
        <v>0</v>
      </c>
      <c r="F869" s="186"/>
      <c r="G869" s="47"/>
      <c r="J869" s="1">
        <v>2992</v>
      </c>
      <c r="K869" s="1">
        <v>1391</v>
      </c>
      <c r="L869" s="1">
        <f t="shared" si="32"/>
        <v>4383</v>
      </c>
    </row>
    <row r="870" spans="1:12" ht="15" customHeight="1">
      <c r="A870" s="50"/>
      <c r="B870" s="51" t="s">
        <v>60</v>
      </c>
      <c r="C870" s="187">
        <v>128130</v>
      </c>
      <c r="D870" s="187">
        <v>128130</v>
      </c>
      <c r="E870" s="187">
        <f t="shared" si="31"/>
        <v>0</v>
      </c>
      <c r="F870" s="188"/>
      <c r="G870" s="43"/>
      <c r="J870" s="1">
        <v>81225</v>
      </c>
      <c r="K870" s="1">
        <v>46905</v>
      </c>
      <c r="L870" s="1">
        <f t="shared" si="32"/>
        <v>128130</v>
      </c>
    </row>
    <row r="871" spans="1:7" ht="15" customHeight="1">
      <c r="A871" s="44"/>
      <c r="B871" s="45"/>
      <c r="C871" s="189"/>
      <c r="D871" s="190"/>
      <c r="E871" s="190"/>
      <c r="F871" s="190"/>
      <c r="G871" s="43"/>
    </row>
    <row r="872" spans="1:7" ht="15" customHeight="1">
      <c r="A872" s="44"/>
      <c r="B872" s="45"/>
      <c r="C872" s="189"/>
      <c r="D872" s="190"/>
      <c r="E872" s="190"/>
      <c r="F872" s="190"/>
      <c r="G872" s="43"/>
    </row>
    <row r="873" spans="1:7" ht="13.5" customHeight="1">
      <c r="A873" s="66" t="s">
        <v>131</v>
      </c>
      <c r="B873" s="179"/>
      <c r="C873" s="179"/>
      <c r="D873" s="180"/>
      <c r="E873" s="180"/>
      <c r="F873" s="180"/>
      <c r="G873" s="180"/>
    </row>
    <row r="874" spans="1:7" ht="13.5" customHeight="1">
      <c r="A874" s="66" t="s">
        <v>216</v>
      </c>
      <c r="B874" s="179"/>
      <c r="C874" s="179"/>
      <c r="D874" s="180"/>
      <c r="E874" s="180"/>
      <c r="F874" s="180"/>
      <c r="G874" s="180"/>
    </row>
    <row r="875" spans="1:7" ht="42" customHeight="1">
      <c r="A875" s="12" t="s">
        <v>73</v>
      </c>
      <c r="B875" s="12" t="s">
        <v>74</v>
      </c>
      <c r="C875" s="12" t="s">
        <v>132</v>
      </c>
      <c r="D875" s="12" t="s">
        <v>247</v>
      </c>
      <c r="E875" s="12" t="s">
        <v>133</v>
      </c>
      <c r="F875" s="12" t="s">
        <v>134</v>
      </c>
      <c r="G875" s="12" t="s">
        <v>135</v>
      </c>
    </row>
    <row r="876" spans="1:7" ht="14.25">
      <c r="A876" s="183">
        <v>1</v>
      </c>
      <c r="B876" s="183">
        <v>2</v>
      </c>
      <c r="C876" s="183">
        <v>3</v>
      </c>
      <c r="D876" s="183">
        <v>4</v>
      </c>
      <c r="E876" s="183">
        <v>5</v>
      </c>
      <c r="F876" s="183">
        <v>6</v>
      </c>
      <c r="G876" s="183">
        <v>7</v>
      </c>
    </row>
    <row r="877" spans="1:8" ht="12.75" customHeight="1">
      <c r="A877" s="32">
        <v>1</v>
      </c>
      <c r="B877" s="33" t="s">
        <v>28</v>
      </c>
      <c r="C877" s="191">
        <v>189.64800000000002</v>
      </c>
      <c r="D877" s="155">
        <v>0</v>
      </c>
      <c r="E877" s="191">
        <v>189.64800000000002</v>
      </c>
      <c r="F877" s="191">
        <f>D877+E877</f>
        <v>189.64800000000002</v>
      </c>
      <c r="G877" s="143">
        <f>F877/C877</f>
        <v>1</v>
      </c>
      <c r="H877" s="56"/>
    </row>
    <row r="878" spans="1:8" ht="12.75" customHeight="1">
      <c r="A878" s="32">
        <v>2</v>
      </c>
      <c r="B878" s="33" t="s">
        <v>29</v>
      </c>
      <c r="C878" s="191">
        <v>191.59199999999998</v>
      </c>
      <c r="D878" s="155">
        <v>0</v>
      </c>
      <c r="E878" s="191">
        <v>191.59199999999998</v>
      </c>
      <c r="F878" s="191">
        <f aca="true" t="shared" si="33" ref="F878:F909">D878+E878</f>
        <v>191.59199999999998</v>
      </c>
      <c r="G878" s="143">
        <f aca="true" t="shared" si="34" ref="G878:G908">F878/C878</f>
        <v>1</v>
      </c>
      <c r="H878" s="56"/>
    </row>
    <row r="879" spans="1:8" ht="12.75" customHeight="1">
      <c r="A879" s="32">
        <v>3</v>
      </c>
      <c r="B879" s="33" t="s">
        <v>30</v>
      </c>
      <c r="C879" s="191">
        <v>419.688</v>
      </c>
      <c r="D879" s="155">
        <v>0</v>
      </c>
      <c r="E879" s="191">
        <v>419.688</v>
      </c>
      <c r="F879" s="191">
        <f t="shared" si="33"/>
        <v>419.688</v>
      </c>
      <c r="G879" s="143">
        <f t="shared" si="34"/>
        <v>1</v>
      </c>
      <c r="H879" s="56"/>
    </row>
    <row r="880" spans="1:8" ht="12.75" customHeight="1">
      <c r="A880" s="32">
        <v>4</v>
      </c>
      <c r="B880" s="33" t="s">
        <v>31</v>
      </c>
      <c r="C880" s="191">
        <v>512.568</v>
      </c>
      <c r="D880" s="155">
        <v>0</v>
      </c>
      <c r="E880" s="191">
        <v>512.568</v>
      </c>
      <c r="F880" s="191">
        <f t="shared" si="33"/>
        <v>512.568</v>
      </c>
      <c r="G880" s="143">
        <f t="shared" si="34"/>
        <v>1</v>
      </c>
      <c r="H880" s="56"/>
    </row>
    <row r="881" spans="1:8" ht="12.75" customHeight="1">
      <c r="A881" s="32">
        <v>5</v>
      </c>
      <c r="B881" s="33" t="s">
        <v>32</v>
      </c>
      <c r="C881" s="191">
        <v>436.428</v>
      </c>
      <c r="D881" s="155">
        <v>0</v>
      </c>
      <c r="E881" s="191">
        <v>436.428</v>
      </c>
      <c r="F881" s="191">
        <f t="shared" si="33"/>
        <v>436.428</v>
      </c>
      <c r="G881" s="143">
        <f t="shared" si="34"/>
        <v>1</v>
      </c>
      <c r="H881" s="56"/>
    </row>
    <row r="882" spans="1:8" ht="12.75" customHeight="1">
      <c r="A882" s="32">
        <v>6</v>
      </c>
      <c r="B882" s="33" t="s">
        <v>33</v>
      </c>
      <c r="C882" s="191">
        <v>497.44800000000004</v>
      </c>
      <c r="D882" s="155">
        <v>0</v>
      </c>
      <c r="E882" s="191">
        <v>497.44800000000004</v>
      </c>
      <c r="F882" s="191">
        <f t="shared" si="33"/>
        <v>497.44800000000004</v>
      </c>
      <c r="G882" s="143">
        <f t="shared" si="34"/>
        <v>1</v>
      </c>
      <c r="H882" s="56"/>
    </row>
    <row r="883" spans="1:8" ht="12.75" customHeight="1">
      <c r="A883" s="32">
        <v>7</v>
      </c>
      <c r="B883" s="33" t="s">
        <v>34</v>
      </c>
      <c r="C883" s="191">
        <v>418.716</v>
      </c>
      <c r="D883" s="155">
        <v>0</v>
      </c>
      <c r="E883" s="191">
        <v>418.716</v>
      </c>
      <c r="F883" s="191">
        <f t="shared" si="33"/>
        <v>418.716</v>
      </c>
      <c r="G883" s="143">
        <f t="shared" si="34"/>
        <v>1</v>
      </c>
      <c r="H883" s="56"/>
    </row>
    <row r="884" spans="1:8" ht="12.75" customHeight="1">
      <c r="A884" s="32">
        <v>8</v>
      </c>
      <c r="B884" s="33" t="s">
        <v>35</v>
      </c>
      <c r="C884" s="191">
        <v>507.6</v>
      </c>
      <c r="D884" s="155">
        <v>0</v>
      </c>
      <c r="E884" s="191">
        <v>507.6</v>
      </c>
      <c r="F884" s="191">
        <f t="shared" si="33"/>
        <v>507.6</v>
      </c>
      <c r="G884" s="143">
        <f t="shared" si="34"/>
        <v>1</v>
      </c>
      <c r="H884" s="56"/>
    </row>
    <row r="885" spans="1:8" ht="12.75" customHeight="1">
      <c r="A885" s="32">
        <v>9</v>
      </c>
      <c r="B885" s="33" t="s">
        <v>36</v>
      </c>
      <c r="C885" s="191">
        <v>215.784</v>
      </c>
      <c r="D885" s="155">
        <v>0</v>
      </c>
      <c r="E885" s="191">
        <v>215.784</v>
      </c>
      <c r="F885" s="191">
        <f t="shared" si="33"/>
        <v>215.784</v>
      </c>
      <c r="G885" s="143">
        <f t="shared" si="34"/>
        <v>1</v>
      </c>
      <c r="H885" s="56"/>
    </row>
    <row r="886" spans="1:8" ht="12.75" customHeight="1">
      <c r="A886" s="32">
        <v>10</v>
      </c>
      <c r="B886" s="33" t="s">
        <v>37</v>
      </c>
      <c r="C886" s="191">
        <v>247.64399999999998</v>
      </c>
      <c r="D886" s="155">
        <v>0</v>
      </c>
      <c r="E886" s="191">
        <v>247.64399999999998</v>
      </c>
      <c r="F886" s="191">
        <f t="shared" si="33"/>
        <v>247.64399999999998</v>
      </c>
      <c r="G886" s="143">
        <f t="shared" si="34"/>
        <v>1</v>
      </c>
      <c r="H886" s="56"/>
    </row>
    <row r="887" spans="1:8" ht="12.75" customHeight="1">
      <c r="A887" s="32">
        <v>11</v>
      </c>
      <c r="B887" s="33" t="s">
        <v>38</v>
      </c>
      <c r="C887" s="191">
        <v>556.416</v>
      </c>
      <c r="D887" s="155">
        <v>0</v>
      </c>
      <c r="E887" s="191">
        <v>556.416</v>
      </c>
      <c r="F887" s="191">
        <f t="shared" si="33"/>
        <v>556.416</v>
      </c>
      <c r="G887" s="143">
        <f t="shared" si="34"/>
        <v>1</v>
      </c>
      <c r="H887" s="56"/>
    </row>
    <row r="888" spans="1:8" ht="12.75" customHeight="1">
      <c r="A888" s="32">
        <v>12</v>
      </c>
      <c r="B888" s="33" t="s">
        <v>39</v>
      </c>
      <c r="C888" s="191">
        <v>470.556</v>
      </c>
      <c r="D888" s="155">
        <v>0</v>
      </c>
      <c r="E888" s="191">
        <v>470.556</v>
      </c>
      <c r="F888" s="191">
        <f t="shared" si="33"/>
        <v>470.556</v>
      </c>
      <c r="G888" s="143">
        <f t="shared" si="34"/>
        <v>1</v>
      </c>
      <c r="H888" s="56"/>
    </row>
    <row r="889" spans="1:8" ht="12.75" customHeight="1">
      <c r="A889" s="32">
        <v>13</v>
      </c>
      <c r="B889" s="33" t="s">
        <v>40</v>
      </c>
      <c r="C889" s="191">
        <v>376.164</v>
      </c>
      <c r="D889" s="155">
        <v>0</v>
      </c>
      <c r="E889" s="191">
        <v>376.164</v>
      </c>
      <c r="F889" s="191">
        <f t="shared" si="33"/>
        <v>376.164</v>
      </c>
      <c r="G889" s="143">
        <f t="shared" si="34"/>
        <v>1</v>
      </c>
      <c r="H889" s="56"/>
    </row>
    <row r="890" spans="1:8" ht="12.75" customHeight="1">
      <c r="A890" s="32">
        <v>14</v>
      </c>
      <c r="B890" s="33" t="s">
        <v>41</v>
      </c>
      <c r="C890" s="191">
        <v>335.772</v>
      </c>
      <c r="D890" s="155">
        <v>0</v>
      </c>
      <c r="E890" s="191">
        <v>335.772</v>
      </c>
      <c r="F890" s="191">
        <f t="shared" si="33"/>
        <v>335.772</v>
      </c>
      <c r="G890" s="143">
        <f t="shared" si="34"/>
        <v>1</v>
      </c>
      <c r="H890" s="56"/>
    </row>
    <row r="891" spans="1:8" ht="12.75" customHeight="1">
      <c r="A891" s="32">
        <v>15</v>
      </c>
      <c r="B891" s="33" t="s">
        <v>42</v>
      </c>
      <c r="C891" s="191">
        <v>171.936</v>
      </c>
      <c r="D891" s="155">
        <v>0</v>
      </c>
      <c r="E891" s="191">
        <v>171.936</v>
      </c>
      <c r="F891" s="191">
        <f t="shared" si="33"/>
        <v>171.936</v>
      </c>
      <c r="G891" s="143">
        <f t="shared" si="34"/>
        <v>1</v>
      </c>
      <c r="H891" s="56"/>
    </row>
    <row r="892" spans="1:8" ht="12.75" customHeight="1">
      <c r="A892" s="32">
        <v>16</v>
      </c>
      <c r="B892" s="33" t="s">
        <v>43</v>
      </c>
      <c r="C892" s="191">
        <v>119.124</v>
      </c>
      <c r="D892" s="155">
        <v>0</v>
      </c>
      <c r="E892" s="191">
        <v>119.124</v>
      </c>
      <c r="F892" s="191">
        <f t="shared" si="33"/>
        <v>119.124</v>
      </c>
      <c r="G892" s="143">
        <f t="shared" si="34"/>
        <v>1</v>
      </c>
      <c r="H892" s="56"/>
    </row>
    <row r="893" spans="1:8" ht="12.75" customHeight="1">
      <c r="A893" s="32">
        <v>17</v>
      </c>
      <c r="B893" s="33" t="s">
        <v>44</v>
      </c>
      <c r="C893" s="191">
        <v>514.62</v>
      </c>
      <c r="D893" s="155">
        <v>0</v>
      </c>
      <c r="E893" s="191">
        <v>514.62</v>
      </c>
      <c r="F893" s="191">
        <f t="shared" si="33"/>
        <v>514.62</v>
      </c>
      <c r="G893" s="143">
        <f t="shared" si="34"/>
        <v>1</v>
      </c>
      <c r="H893" s="56"/>
    </row>
    <row r="894" spans="1:8" s="57" customFormat="1" ht="12.75" customHeight="1">
      <c r="A894" s="32">
        <v>18</v>
      </c>
      <c r="B894" s="33" t="s">
        <v>45</v>
      </c>
      <c r="C894" s="191">
        <v>399.05999999999995</v>
      </c>
      <c r="D894" s="155">
        <v>0</v>
      </c>
      <c r="E894" s="191">
        <v>399.05999999999995</v>
      </c>
      <c r="F894" s="191">
        <f t="shared" si="33"/>
        <v>399.05999999999995</v>
      </c>
      <c r="G894" s="143">
        <f t="shared" si="34"/>
        <v>1</v>
      </c>
      <c r="H894" s="56"/>
    </row>
    <row r="895" spans="1:8" ht="12.75" customHeight="1">
      <c r="A895" s="32">
        <v>19</v>
      </c>
      <c r="B895" s="33" t="s">
        <v>46</v>
      </c>
      <c r="C895" s="191">
        <v>572.508</v>
      </c>
      <c r="D895" s="155">
        <v>0</v>
      </c>
      <c r="E895" s="191">
        <v>572.508</v>
      </c>
      <c r="F895" s="191">
        <f t="shared" si="33"/>
        <v>572.508</v>
      </c>
      <c r="G895" s="143">
        <f t="shared" si="34"/>
        <v>1</v>
      </c>
      <c r="H895" s="56"/>
    </row>
    <row r="896" spans="1:8" ht="12.75" customHeight="1">
      <c r="A896" s="32">
        <v>20</v>
      </c>
      <c r="B896" s="33" t="s">
        <v>47</v>
      </c>
      <c r="C896" s="191">
        <v>415.584</v>
      </c>
      <c r="D896" s="155">
        <v>0</v>
      </c>
      <c r="E896" s="191">
        <v>415.584</v>
      </c>
      <c r="F896" s="191">
        <f t="shared" si="33"/>
        <v>415.584</v>
      </c>
      <c r="G896" s="143">
        <f t="shared" si="34"/>
        <v>1</v>
      </c>
      <c r="H896" s="56"/>
    </row>
    <row r="897" spans="1:8" ht="12.75" customHeight="1">
      <c r="A897" s="32">
        <v>21</v>
      </c>
      <c r="B897" s="33" t="s">
        <v>48</v>
      </c>
      <c r="C897" s="191">
        <v>506.736</v>
      </c>
      <c r="D897" s="155">
        <v>0</v>
      </c>
      <c r="E897" s="191">
        <v>506.736</v>
      </c>
      <c r="F897" s="191">
        <f t="shared" si="33"/>
        <v>506.736</v>
      </c>
      <c r="G897" s="143">
        <f t="shared" si="34"/>
        <v>1</v>
      </c>
      <c r="H897" s="56"/>
    </row>
    <row r="898" spans="1:8" ht="12.75" customHeight="1">
      <c r="A898" s="32">
        <v>22</v>
      </c>
      <c r="B898" s="33" t="s">
        <v>49</v>
      </c>
      <c r="C898" s="191">
        <v>230.688</v>
      </c>
      <c r="D898" s="155">
        <v>0</v>
      </c>
      <c r="E898" s="191">
        <v>230.688</v>
      </c>
      <c r="F898" s="191">
        <f t="shared" si="33"/>
        <v>230.688</v>
      </c>
      <c r="G898" s="143">
        <f t="shared" si="34"/>
        <v>1</v>
      </c>
      <c r="H898" s="56"/>
    </row>
    <row r="899" spans="1:8" ht="12.75" customHeight="1">
      <c r="A899" s="32">
        <v>23</v>
      </c>
      <c r="B899" s="33" t="s">
        <v>50</v>
      </c>
      <c r="C899" s="191">
        <v>495.288</v>
      </c>
      <c r="D899" s="155">
        <v>0</v>
      </c>
      <c r="E899" s="191">
        <v>495.288</v>
      </c>
      <c r="F899" s="191">
        <f t="shared" si="33"/>
        <v>495.288</v>
      </c>
      <c r="G899" s="143">
        <f t="shared" si="34"/>
        <v>1</v>
      </c>
      <c r="H899" s="56"/>
    </row>
    <row r="900" spans="1:8" ht="12.75" customHeight="1">
      <c r="A900" s="32">
        <v>24</v>
      </c>
      <c r="B900" s="33" t="s">
        <v>51</v>
      </c>
      <c r="C900" s="191">
        <v>501.12</v>
      </c>
      <c r="D900" s="155">
        <v>0</v>
      </c>
      <c r="E900" s="191">
        <v>501.12</v>
      </c>
      <c r="F900" s="191">
        <f t="shared" si="33"/>
        <v>501.12</v>
      </c>
      <c r="G900" s="143">
        <f t="shared" si="34"/>
        <v>1</v>
      </c>
      <c r="H900" s="56"/>
    </row>
    <row r="901" spans="1:8" ht="12.75" customHeight="1">
      <c r="A901" s="32">
        <v>25</v>
      </c>
      <c r="B901" s="33" t="s">
        <v>52</v>
      </c>
      <c r="C901" s="191">
        <v>318.816</v>
      </c>
      <c r="D901" s="155">
        <v>0</v>
      </c>
      <c r="E901" s="191">
        <v>318.816</v>
      </c>
      <c r="F901" s="191">
        <f t="shared" si="33"/>
        <v>318.816</v>
      </c>
      <c r="G901" s="143">
        <f t="shared" si="34"/>
        <v>1</v>
      </c>
      <c r="H901" s="56"/>
    </row>
    <row r="902" spans="1:8" ht="12.75" customHeight="1">
      <c r="A902" s="32">
        <v>26</v>
      </c>
      <c r="B902" s="33" t="s">
        <v>53</v>
      </c>
      <c r="C902" s="191">
        <v>678.1320000000001</v>
      </c>
      <c r="D902" s="155">
        <v>0</v>
      </c>
      <c r="E902" s="191">
        <v>678.1320000000001</v>
      </c>
      <c r="F902" s="191">
        <f t="shared" si="33"/>
        <v>678.1320000000001</v>
      </c>
      <c r="G902" s="143">
        <f t="shared" si="34"/>
        <v>1</v>
      </c>
      <c r="H902" s="56"/>
    </row>
    <row r="903" spans="1:8" ht="12.75" customHeight="1">
      <c r="A903" s="32">
        <v>27</v>
      </c>
      <c r="B903" s="33" t="s">
        <v>54</v>
      </c>
      <c r="C903" s="191">
        <v>412.128</v>
      </c>
      <c r="D903" s="155">
        <v>0</v>
      </c>
      <c r="E903" s="191">
        <v>412.128</v>
      </c>
      <c r="F903" s="191">
        <f t="shared" si="33"/>
        <v>412.128</v>
      </c>
      <c r="G903" s="143">
        <f t="shared" si="34"/>
        <v>1</v>
      </c>
      <c r="H903" s="56"/>
    </row>
    <row r="904" spans="1:8" ht="12.75" customHeight="1">
      <c r="A904" s="32">
        <v>28</v>
      </c>
      <c r="B904" s="33" t="s">
        <v>55</v>
      </c>
      <c r="C904" s="191">
        <v>641.952</v>
      </c>
      <c r="D904" s="155">
        <v>0</v>
      </c>
      <c r="E904" s="191">
        <v>641.952</v>
      </c>
      <c r="F904" s="191">
        <f t="shared" si="33"/>
        <v>641.952</v>
      </c>
      <c r="G904" s="143">
        <f t="shared" si="34"/>
        <v>1</v>
      </c>
      <c r="H904" s="56"/>
    </row>
    <row r="905" spans="1:8" ht="12.75" customHeight="1">
      <c r="A905" s="32">
        <v>29</v>
      </c>
      <c r="B905" s="33" t="s">
        <v>56</v>
      </c>
      <c r="C905" s="191">
        <v>483.3</v>
      </c>
      <c r="D905" s="155">
        <v>0</v>
      </c>
      <c r="E905" s="191">
        <v>483.3</v>
      </c>
      <c r="F905" s="191">
        <f t="shared" si="33"/>
        <v>483.3</v>
      </c>
      <c r="G905" s="143">
        <f t="shared" si="34"/>
        <v>1</v>
      </c>
      <c r="H905" s="56"/>
    </row>
    <row r="906" spans="1:8" ht="12.75" customHeight="1">
      <c r="A906" s="32">
        <v>30</v>
      </c>
      <c r="B906" s="33" t="s">
        <v>57</v>
      </c>
      <c r="C906" s="191">
        <v>765.504</v>
      </c>
      <c r="D906" s="155">
        <v>0</v>
      </c>
      <c r="E906" s="191">
        <v>765.504</v>
      </c>
      <c r="F906" s="191">
        <f t="shared" si="33"/>
        <v>765.504</v>
      </c>
      <c r="G906" s="143">
        <f t="shared" si="34"/>
        <v>1</v>
      </c>
      <c r="H906" s="56"/>
    </row>
    <row r="907" spans="1:8" ht="12.75" customHeight="1">
      <c r="A907" s="32">
        <v>31</v>
      </c>
      <c r="B907" s="33" t="s">
        <v>58</v>
      </c>
      <c r="C907" s="191">
        <v>762.156</v>
      </c>
      <c r="D907" s="155">
        <v>0</v>
      </c>
      <c r="E907" s="191">
        <v>762.156</v>
      </c>
      <c r="F907" s="191">
        <f t="shared" si="33"/>
        <v>762.156</v>
      </c>
      <c r="G907" s="143">
        <f t="shared" si="34"/>
        <v>1</v>
      </c>
      <c r="H907" s="56"/>
    </row>
    <row r="908" spans="1:8" ht="12.75" customHeight="1">
      <c r="A908" s="32">
        <v>32</v>
      </c>
      <c r="B908" s="33" t="s">
        <v>59</v>
      </c>
      <c r="C908" s="191">
        <v>473.36400000000003</v>
      </c>
      <c r="D908" s="155">
        <v>0</v>
      </c>
      <c r="E908" s="191">
        <v>473.36400000000003</v>
      </c>
      <c r="F908" s="191">
        <f t="shared" si="33"/>
        <v>473.36400000000003</v>
      </c>
      <c r="G908" s="143">
        <f t="shared" si="34"/>
        <v>1</v>
      </c>
      <c r="H908" s="56"/>
    </row>
    <row r="909" spans="1:7" ht="15" customHeight="1">
      <c r="A909" s="50"/>
      <c r="B909" s="51" t="s">
        <v>60</v>
      </c>
      <c r="C909" s="156">
        <v>13838.039999999999</v>
      </c>
      <c r="D909" s="156">
        <v>0</v>
      </c>
      <c r="E909" s="156">
        <v>13838.039999999999</v>
      </c>
      <c r="F909" s="104">
        <f t="shared" si="33"/>
        <v>13838.039999999999</v>
      </c>
      <c r="G909" s="124">
        <f>F909/C909</f>
        <v>1</v>
      </c>
    </row>
    <row r="910" spans="1:7" ht="13.5" customHeight="1">
      <c r="A910" s="113"/>
      <c r="B910" s="114"/>
      <c r="C910" s="115"/>
      <c r="D910" s="115"/>
      <c r="E910" s="116"/>
      <c r="F910" s="117"/>
      <c r="G910" s="118"/>
    </row>
    <row r="911" spans="1:7" ht="13.5" customHeight="1">
      <c r="A911" s="66" t="s">
        <v>136</v>
      </c>
      <c r="B911" s="179"/>
      <c r="C911" s="179"/>
      <c r="D911" s="179"/>
      <c r="E911" s="180"/>
      <c r="F911" s="180"/>
      <c r="G911" s="180"/>
    </row>
    <row r="912" spans="1:7" ht="13.5" customHeight="1">
      <c r="A912" s="66" t="s">
        <v>215</v>
      </c>
      <c r="B912" s="179"/>
      <c r="C912" s="179"/>
      <c r="D912" s="179"/>
      <c r="E912" s="180"/>
      <c r="F912" s="180"/>
      <c r="G912" s="180"/>
    </row>
    <row r="913" spans="1:7" ht="42.75">
      <c r="A913" s="12" t="s">
        <v>73</v>
      </c>
      <c r="B913" s="12" t="s">
        <v>74</v>
      </c>
      <c r="C913" s="12" t="s">
        <v>137</v>
      </c>
      <c r="D913" s="12" t="s">
        <v>138</v>
      </c>
      <c r="E913" s="12" t="s">
        <v>139</v>
      </c>
      <c r="F913" s="12" t="s">
        <v>140</v>
      </c>
      <c r="G913" s="182"/>
    </row>
    <row r="914" spans="1:7" ht="15">
      <c r="A914" s="183">
        <v>1</v>
      </c>
      <c r="B914" s="183">
        <v>2</v>
      </c>
      <c r="C914" s="183">
        <v>3</v>
      </c>
      <c r="D914" s="183">
        <v>4</v>
      </c>
      <c r="E914" s="183">
        <v>5</v>
      </c>
      <c r="F914" s="183">
        <v>6</v>
      </c>
      <c r="G914" s="182"/>
    </row>
    <row r="915" spans="1:7" ht="12.75" customHeight="1">
      <c r="A915" s="48">
        <v>1</v>
      </c>
      <c r="B915" s="33" t="s">
        <v>28</v>
      </c>
      <c r="C915" s="191">
        <v>189.64800000000002</v>
      </c>
      <c r="D915" s="191">
        <v>189.64800000000002</v>
      </c>
      <c r="E915" s="191">
        <v>189.64800000000002</v>
      </c>
      <c r="F915" s="192">
        <f>E915/C915</f>
        <v>1</v>
      </c>
      <c r="G915" s="21"/>
    </row>
    <row r="916" spans="1:7" ht="12.75" customHeight="1">
      <c r="A916" s="48">
        <v>2</v>
      </c>
      <c r="B916" s="33" t="s">
        <v>29</v>
      </c>
      <c r="C916" s="191">
        <v>191.59199999999998</v>
      </c>
      <c r="D916" s="191">
        <v>191.59199999999998</v>
      </c>
      <c r="E916" s="191">
        <v>191.59199999999998</v>
      </c>
      <c r="F916" s="192">
        <f aca="true" t="shared" si="35" ref="F916:F947">E916/C916</f>
        <v>1</v>
      </c>
      <c r="G916" s="21"/>
    </row>
    <row r="917" spans="1:7" ht="12.75" customHeight="1">
      <c r="A917" s="48">
        <v>3</v>
      </c>
      <c r="B917" s="33" t="s">
        <v>30</v>
      </c>
      <c r="C917" s="191">
        <v>419.688</v>
      </c>
      <c r="D917" s="191">
        <v>419.688</v>
      </c>
      <c r="E917" s="191">
        <v>419.688</v>
      </c>
      <c r="F917" s="192">
        <f t="shared" si="35"/>
        <v>1</v>
      </c>
      <c r="G917" s="21"/>
    </row>
    <row r="918" spans="1:7" ht="12.75" customHeight="1">
      <c r="A918" s="48">
        <v>4</v>
      </c>
      <c r="B918" s="33" t="s">
        <v>31</v>
      </c>
      <c r="C918" s="191">
        <v>512.568</v>
      </c>
      <c r="D918" s="191">
        <v>512.568</v>
      </c>
      <c r="E918" s="191">
        <v>512.568</v>
      </c>
      <c r="F918" s="192">
        <f t="shared" si="35"/>
        <v>1</v>
      </c>
      <c r="G918" s="21"/>
    </row>
    <row r="919" spans="1:7" ht="12.75" customHeight="1">
      <c r="A919" s="48">
        <v>5</v>
      </c>
      <c r="B919" s="33" t="s">
        <v>32</v>
      </c>
      <c r="C919" s="191">
        <v>436.428</v>
      </c>
      <c r="D919" s="191">
        <v>436.428</v>
      </c>
      <c r="E919" s="191">
        <v>436.428</v>
      </c>
      <c r="F919" s="192">
        <f t="shared" si="35"/>
        <v>1</v>
      </c>
      <c r="G919" s="21"/>
    </row>
    <row r="920" spans="1:7" ht="12.75" customHeight="1">
      <c r="A920" s="48">
        <v>6</v>
      </c>
      <c r="B920" s="33" t="s">
        <v>33</v>
      </c>
      <c r="C920" s="191">
        <v>497.44800000000004</v>
      </c>
      <c r="D920" s="191">
        <v>497.44800000000004</v>
      </c>
      <c r="E920" s="191">
        <v>497.44800000000004</v>
      </c>
      <c r="F920" s="192">
        <f t="shared" si="35"/>
        <v>1</v>
      </c>
      <c r="G920" s="21"/>
    </row>
    <row r="921" spans="1:7" ht="12.75" customHeight="1">
      <c r="A921" s="48">
        <v>7</v>
      </c>
      <c r="B921" s="33" t="s">
        <v>34</v>
      </c>
      <c r="C921" s="191">
        <v>418.716</v>
      </c>
      <c r="D921" s="191">
        <v>418.716</v>
      </c>
      <c r="E921" s="191">
        <v>418.716</v>
      </c>
      <c r="F921" s="192">
        <f t="shared" si="35"/>
        <v>1</v>
      </c>
      <c r="G921" s="21"/>
    </row>
    <row r="922" spans="1:7" ht="12.75" customHeight="1">
      <c r="A922" s="48">
        <v>8</v>
      </c>
      <c r="B922" s="33" t="s">
        <v>35</v>
      </c>
      <c r="C922" s="191">
        <v>507.6</v>
      </c>
      <c r="D922" s="191">
        <v>507.6</v>
      </c>
      <c r="E922" s="191">
        <v>507.6</v>
      </c>
      <c r="F922" s="192">
        <f t="shared" si="35"/>
        <v>1</v>
      </c>
      <c r="G922" s="21"/>
    </row>
    <row r="923" spans="1:7" ht="12.75" customHeight="1">
      <c r="A923" s="48">
        <v>9</v>
      </c>
      <c r="B923" s="33" t="s">
        <v>36</v>
      </c>
      <c r="C923" s="191">
        <v>215.784</v>
      </c>
      <c r="D923" s="191">
        <v>215.784</v>
      </c>
      <c r="E923" s="191">
        <v>215.784</v>
      </c>
      <c r="F923" s="192">
        <f t="shared" si="35"/>
        <v>1</v>
      </c>
      <c r="G923" s="21"/>
    </row>
    <row r="924" spans="1:7" ht="12.75" customHeight="1">
      <c r="A924" s="48">
        <v>10</v>
      </c>
      <c r="B924" s="33" t="s">
        <v>37</v>
      </c>
      <c r="C924" s="191">
        <v>247.64399999999998</v>
      </c>
      <c r="D924" s="191">
        <v>247.64399999999998</v>
      </c>
      <c r="E924" s="191">
        <v>247.64399999999998</v>
      </c>
      <c r="F924" s="192">
        <f t="shared" si="35"/>
        <v>1</v>
      </c>
      <c r="G924" s="21"/>
    </row>
    <row r="925" spans="1:7" ht="12.75" customHeight="1">
      <c r="A925" s="48">
        <v>11</v>
      </c>
      <c r="B925" s="33" t="s">
        <v>38</v>
      </c>
      <c r="C925" s="191">
        <v>556.416</v>
      </c>
      <c r="D925" s="191">
        <v>556.416</v>
      </c>
      <c r="E925" s="191">
        <v>556.416</v>
      </c>
      <c r="F925" s="192">
        <f t="shared" si="35"/>
        <v>1</v>
      </c>
      <c r="G925" s="21"/>
    </row>
    <row r="926" spans="1:7" ht="12.75" customHeight="1">
      <c r="A926" s="48">
        <v>12</v>
      </c>
      <c r="B926" s="33" t="s">
        <v>39</v>
      </c>
      <c r="C926" s="191">
        <v>470.556</v>
      </c>
      <c r="D926" s="191">
        <v>470.556</v>
      </c>
      <c r="E926" s="191">
        <v>470.556</v>
      </c>
      <c r="F926" s="192">
        <f t="shared" si="35"/>
        <v>1</v>
      </c>
      <c r="G926" s="21"/>
    </row>
    <row r="927" spans="1:7" ht="12.75" customHeight="1">
      <c r="A927" s="48">
        <v>13</v>
      </c>
      <c r="B927" s="33" t="s">
        <v>40</v>
      </c>
      <c r="C927" s="191">
        <v>376.164</v>
      </c>
      <c r="D927" s="191">
        <v>376.164</v>
      </c>
      <c r="E927" s="191">
        <v>376.164</v>
      </c>
      <c r="F927" s="192">
        <f t="shared" si="35"/>
        <v>1</v>
      </c>
      <c r="G927" s="21"/>
    </row>
    <row r="928" spans="1:7" ht="12.75" customHeight="1">
      <c r="A928" s="48">
        <v>14</v>
      </c>
      <c r="B928" s="33" t="s">
        <v>41</v>
      </c>
      <c r="C928" s="191">
        <v>335.772</v>
      </c>
      <c r="D928" s="191">
        <v>335.772</v>
      </c>
      <c r="E928" s="191">
        <v>335.772</v>
      </c>
      <c r="F928" s="192">
        <f t="shared" si="35"/>
        <v>1</v>
      </c>
      <c r="G928" s="21"/>
    </row>
    <row r="929" spans="1:7" ht="12.75" customHeight="1">
      <c r="A929" s="48">
        <v>15</v>
      </c>
      <c r="B929" s="33" t="s">
        <v>42</v>
      </c>
      <c r="C929" s="191">
        <v>171.936</v>
      </c>
      <c r="D929" s="191">
        <v>171.936</v>
      </c>
      <c r="E929" s="191">
        <v>171.936</v>
      </c>
      <c r="F929" s="192">
        <f t="shared" si="35"/>
        <v>1</v>
      </c>
      <c r="G929" s="21"/>
    </row>
    <row r="930" spans="1:7" ht="12.75" customHeight="1">
      <c r="A930" s="48">
        <v>16</v>
      </c>
      <c r="B930" s="33" t="s">
        <v>43</v>
      </c>
      <c r="C930" s="191">
        <v>119.124</v>
      </c>
      <c r="D930" s="191">
        <v>119.124</v>
      </c>
      <c r="E930" s="191">
        <v>119.124</v>
      </c>
      <c r="F930" s="192">
        <f t="shared" si="35"/>
        <v>1</v>
      </c>
      <c r="G930" s="21"/>
    </row>
    <row r="931" spans="1:7" ht="12.75" customHeight="1">
      <c r="A931" s="48">
        <v>17</v>
      </c>
      <c r="B931" s="33" t="s">
        <v>44</v>
      </c>
      <c r="C931" s="191">
        <v>514.62</v>
      </c>
      <c r="D931" s="191">
        <v>514.62</v>
      </c>
      <c r="E931" s="191">
        <v>514.62</v>
      </c>
      <c r="F931" s="192">
        <f t="shared" si="35"/>
        <v>1</v>
      </c>
      <c r="G931" s="21"/>
    </row>
    <row r="932" spans="1:7" ht="12.75" customHeight="1">
      <c r="A932" s="48">
        <v>18</v>
      </c>
      <c r="B932" s="33" t="s">
        <v>45</v>
      </c>
      <c r="C932" s="191">
        <v>399.05999999999995</v>
      </c>
      <c r="D932" s="191">
        <v>399.05999999999995</v>
      </c>
      <c r="E932" s="191">
        <v>399.05999999999995</v>
      </c>
      <c r="F932" s="192">
        <f t="shared" si="35"/>
        <v>1</v>
      </c>
      <c r="G932" s="21"/>
    </row>
    <row r="933" spans="1:7" ht="12.75" customHeight="1">
      <c r="A933" s="48">
        <v>19</v>
      </c>
      <c r="B933" s="33" t="s">
        <v>46</v>
      </c>
      <c r="C933" s="191">
        <v>572.508</v>
      </c>
      <c r="D933" s="191">
        <v>572.508</v>
      </c>
      <c r="E933" s="191">
        <v>572.508</v>
      </c>
      <c r="F933" s="192">
        <f t="shared" si="35"/>
        <v>1</v>
      </c>
      <c r="G933" s="21"/>
    </row>
    <row r="934" spans="1:7" ht="12.75" customHeight="1">
      <c r="A934" s="48">
        <v>20</v>
      </c>
      <c r="B934" s="33" t="s">
        <v>47</v>
      </c>
      <c r="C934" s="191">
        <v>415.584</v>
      </c>
      <c r="D934" s="191">
        <v>415.584</v>
      </c>
      <c r="E934" s="191">
        <v>415.584</v>
      </c>
      <c r="F934" s="192">
        <f t="shared" si="35"/>
        <v>1</v>
      </c>
      <c r="G934" s="21"/>
    </row>
    <row r="935" spans="1:7" ht="12.75" customHeight="1">
      <c r="A935" s="48">
        <v>21</v>
      </c>
      <c r="B935" s="33" t="s">
        <v>48</v>
      </c>
      <c r="C935" s="191">
        <v>506.736</v>
      </c>
      <c r="D935" s="191">
        <v>506.736</v>
      </c>
      <c r="E935" s="191">
        <v>506.736</v>
      </c>
      <c r="F935" s="192">
        <f t="shared" si="35"/>
        <v>1</v>
      </c>
      <c r="G935" s="21"/>
    </row>
    <row r="936" spans="1:7" ht="12.75" customHeight="1">
      <c r="A936" s="48">
        <v>22</v>
      </c>
      <c r="B936" s="33" t="s">
        <v>49</v>
      </c>
      <c r="C936" s="191">
        <v>230.688</v>
      </c>
      <c r="D936" s="191">
        <v>230.688</v>
      </c>
      <c r="E936" s="191">
        <v>230.688</v>
      </c>
      <c r="F936" s="192">
        <f t="shared" si="35"/>
        <v>1</v>
      </c>
      <c r="G936" s="21"/>
    </row>
    <row r="937" spans="1:7" ht="12.75" customHeight="1">
      <c r="A937" s="48">
        <v>23</v>
      </c>
      <c r="B937" s="33" t="s">
        <v>50</v>
      </c>
      <c r="C937" s="191">
        <v>495.288</v>
      </c>
      <c r="D937" s="191">
        <v>495.288</v>
      </c>
      <c r="E937" s="191">
        <v>495.288</v>
      </c>
      <c r="F937" s="192">
        <f t="shared" si="35"/>
        <v>1</v>
      </c>
      <c r="G937" s="21"/>
    </row>
    <row r="938" spans="1:7" ht="12.75" customHeight="1">
      <c r="A938" s="48">
        <v>24</v>
      </c>
      <c r="B938" s="33" t="s">
        <v>51</v>
      </c>
      <c r="C938" s="191">
        <v>501.12</v>
      </c>
      <c r="D938" s="191">
        <v>501.12</v>
      </c>
      <c r="E938" s="191">
        <v>501.12</v>
      </c>
      <c r="F938" s="192">
        <f t="shared" si="35"/>
        <v>1</v>
      </c>
      <c r="G938" s="21"/>
    </row>
    <row r="939" spans="1:8" ht="12.75" customHeight="1">
      <c r="A939" s="48">
        <v>25</v>
      </c>
      <c r="B939" s="33" t="s">
        <v>52</v>
      </c>
      <c r="C939" s="191">
        <v>318.816</v>
      </c>
      <c r="D939" s="191">
        <v>318.816</v>
      </c>
      <c r="E939" s="191">
        <v>318.816</v>
      </c>
      <c r="F939" s="192">
        <f t="shared" si="35"/>
        <v>1</v>
      </c>
      <c r="G939" s="21"/>
      <c r="H939" s="1" t="s">
        <v>14</v>
      </c>
    </row>
    <row r="940" spans="1:7" ht="12.75" customHeight="1">
      <c r="A940" s="48">
        <v>26</v>
      </c>
      <c r="B940" s="33" t="s">
        <v>53</v>
      </c>
      <c r="C940" s="191">
        <v>678.1320000000001</v>
      </c>
      <c r="D940" s="191">
        <v>678.1320000000001</v>
      </c>
      <c r="E940" s="191">
        <v>678.1320000000001</v>
      </c>
      <c r="F940" s="192">
        <f t="shared" si="35"/>
        <v>1</v>
      </c>
      <c r="G940" s="21"/>
    </row>
    <row r="941" spans="1:7" ht="12.75" customHeight="1">
      <c r="A941" s="48">
        <v>27</v>
      </c>
      <c r="B941" s="33" t="s">
        <v>54</v>
      </c>
      <c r="C941" s="191">
        <v>412.128</v>
      </c>
      <c r="D941" s="191">
        <v>412.128</v>
      </c>
      <c r="E941" s="191">
        <v>412.128</v>
      </c>
      <c r="F941" s="192">
        <f t="shared" si="35"/>
        <v>1</v>
      </c>
      <c r="G941" s="21"/>
    </row>
    <row r="942" spans="1:7" ht="12.75" customHeight="1">
      <c r="A942" s="48">
        <v>28</v>
      </c>
      <c r="B942" s="33" t="s">
        <v>55</v>
      </c>
      <c r="C942" s="191">
        <v>641.952</v>
      </c>
      <c r="D942" s="191">
        <v>641.952</v>
      </c>
      <c r="E942" s="191">
        <v>641.952</v>
      </c>
      <c r="F942" s="192">
        <f t="shared" si="35"/>
        <v>1</v>
      </c>
      <c r="G942" s="21"/>
    </row>
    <row r="943" spans="1:7" ht="12.75" customHeight="1">
      <c r="A943" s="48">
        <v>29</v>
      </c>
      <c r="B943" s="33" t="s">
        <v>56</v>
      </c>
      <c r="C943" s="191">
        <v>483.3</v>
      </c>
      <c r="D943" s="191">
        <v>483.3</v>
      </c>
      <c r="E943" s="191">
        <v>483.3</v>
      </c>
      <c r="F943" s="192">
        <f t="shared" si="35"/>
        <v>1</v>
      </c>
      <c r="G943" s="21"/>
    </row>
    <row r="944" spans="1:8" ht="12.75" customHeight="1">
      <c r="A944" s="48">
        <v>30</v>
      </c>
      <c r="B944" s="33" t="s">
        <v>57</v>
      </c>
      <c r="C944" s="191">
        <v>765.504</v>
      </c>
      <c r="D944" s="191">
        <v>765.504</v>
      </c>
      <c r="E944" s="191">
        <v>765.504</v>
      </c>
      <c r="F944" s="192">
        <f t="shared" si="35"/>
        <v>1</v>
      </c>
      <c r="G944" s="21"/>
      <c r="H944" s="1" t="s">
        <v>14</v>
      </c>
    </row>
    <row r="945" spans="1:7" ht="12.75" customHeight="1">
      <c r="A945" s="48">
        <v>31</v>
      </c>
      <c r="B945" s="33" t="s">
        <v>58</v>
      </c>
      <c r="C945" s="191">
        <v>762.156</v>
      </c>
      <c r="D945" s="191">
        <v>762.156</v>
      </c>
      <c r="E945" s="191">
        <v>762.156</v>
      </c>
      <c r="F945" s="192">
        <f t="shared" si="35"/>
        <v>1</v>
      </c>
      <c r="G945" s="21"/>
    </row>
    <row r="946" spans="1:7" ht="12.75" customHeight="1">
      <c r="A946" s="48">
        <v>32</v>
      </c>
      <c r="B946" s="33" t="s">
        <v>59</v>
      </c>
      <c r="C946" s="191">
        <v>473.36400000000003</v>
      </c>
      <c r="D946" s="191">
        <v>473.36400000000003</v>
      </c>
      <c r="E946" s="191">
        <v>473.36400000000003</v>
      </c>
      <c r="F946" s="192">
        <f t="shared" si="35"/>
        <v>1</v>
      </c>
      <c r="G946" s="21"/>
    </row>
    <row r="947" spans="1:8" ht="14.25" customHeight="1">
      <c r="A947" s="50"/>
      <c r="B947" s="51" t="s">
        <v>60</v>
      </c>
      <c r="C947" s="156">
        <v>13838.039999999999</v>
      </c>
      <c r="D947" s="156">
        <v>13838.039999999999</v>
      </c>
      <c r="E947" s="156">
        <v>13838.039999999999</v>
      </c>
      <c r="F947" s="193">
        <f t="shared" si="35"/>
        <v>1</v>
      </c>
      <c r="G947" s="21"/>
      <c r="H947" s="1" t="s">
        <v>14</v>
      </c>
    </row>
    <row r="948" spans="1:7" ht="13.5" customHeight="1">
      <c r="A948" s="194"/>
      <c r="B948" s="195"/>
      <c r="C948" s="196"/>
      <c r="D948" s="197"/>
      <c r="E948" s="198"/>
      <c r="F948" s="197"/>
      <c r="G948" s="199"/>
    </row>
    <row r="949" spans="1:7" ht="13.5" customHeight="1">
      <c r="A949" s="66" t="s">
        <v>141</v>
      </c>
      <c r="B949" s="179"/>
      <c r="C949" s="179"/>
      <c r="D949" s="179"/>
      <c r="E949" s="180"/>
      <c r="F949" s="180"/>
      <c r="G949" s="180"/>
    </row>
    <row r="950" spans="1:7" ht="13.5" customHeight="1">
      <c r="A950" s="66" t="s">
        <v>215</v>
      </c>
      <c r="B950" s="179"/>
      <c r="C950" s="179"/>
      <c r="D950" s="179"/>
      <c r="E950" s="180"/>
      <c r="F950" s="180"/>
      <c r="G950" s="180"/>
    </row>
    <row r="951" spans="1:7" ht="49.5" customHeight="1">
      <c r="A951" s="12" t="s">
        <v>73</v>
      </c>
      <c r="B951" s="12" t="s">
        <v>74</v>
      </c>
      <c r="C951" s="12" t="s">
        <v>137</v>
      </c>
      <c r="D951" s="12" t="s">
        <v>138</v>
      </c>
      <c r="E951" s="12" t="s">
        <v>256</v>
      </c>
      <c r="F951" s="12" t="s">
        <v>142</v>
      </c>
      <c r="G951" s="200"/>
    </row>
    <row r="952" spans="1:7" ht="14.25" customHeight="1">
      <c r="A952" s="183">
        <v>1</v>
      </c>
      <c r="B952" s="183">
        <v>2</v>
      </c>
      <c r="C952" s="183">
        <v>3</v>
      </c>
      <c r="D952" s="183">
        <v>4</v>
      </c>
      <c r="E952" s="183">
        <v>5</v>
      </c>
      <c r="F952" s="183">
        <v>6</v>
      </c>
      <c r="G952" s="200"/>
    </row>
    <row r="953" spans="1:7" ht="12.75" customHeight="1">
      <c r="A953" s="48">
        <v>1</v>
      </c>
      <c r="B953" s="33" t="s">
        <v>28</v>
      </c>
      <c r="C953" s="201">
        <v>189.64800000000002</v>
      </c>
      <c r="D953" s="201">
        <v>189.64800000000002</v>
      </c>
      <c r="E953" s="201">
        <v>0</v>
      </c>
      <c r="F953" s="202">
        <f>E953/C953</f>
        <v>0</v>
      </c>
      <c r="G953" s="21"/>
    </row>
    <row r="954" spans="1:7" ht="12.75" customHeight="1">
      <c r="A954" s="48">
        <v>2</v>
      </c>
      <c r="B954" s="33" t="s">
        <v>29</v>
      </c>
      <c r="C954" s="201">
        <v>191.59199999999998</v>
      </c>
      <c r="D954" s="201">
        <v>191.59199999999998</v>
      </c>
      <c r="E954" s="201">
        <v>0</v>
      </c>
      <c r="F954" s="202">
        <f aca="true" t="shared" si="36" ref="F954:F984">E954/C954</f>
        <v>0</v>
      </c>
      <c r="G954" s="21"/>
    </row>
    <row r="955" spans="1:7" ht="12.75" customHeight="1">
      <c r="A955" s="48">
        <v>3</v>
      </c>
      <c r="B955" s="33" t="s">
        <v>30</v>
      </c>
      <c r="C955" s="201">
        <v>419.688</v>
      </c>
      <c r="D955" s="201">
        <v>419.688</v>
      </c>
      <c r="E955" s="201">
        <v>0</v>
      </c>
      <c r="F955" s="202">
        <f t="shared" si="36"/>
        <v>0</v>
      </c>
      <c r="G955" s="21"/>
    </row>
    <row r="956" spans="1:7" ht="12.75" customHeight="1">
      <c r="A956" s="48">
        <v>4</v>
      </c>
      <c r="B956" s="33" t="s">
        <v>31</v>
      </c>
      <c r="C956" s="201">
        <v>512.568</v>
      </c>
      <c r="D956" s="201">
        <v>512.568</v>
      </c>
      <c r="E956" s="201">
        <v>0</v>
      </c>
      <c r="F956" s="202">
        <f t="shared" si="36"/>
        <v>0</v>
      </c>
      <c r="G956" s="21"/>
    </row>
    <row r="957" spans="1:7" ht="12.75" customHeight="1">
      <c r="A957" s="48">
        <v>5</v>
      </c>
      <c r="B957" s="33" t="s">
        <v>32</v>
      </c>
      <c r="C957" s="201">
        <v>436.428</v>
      </c>
      <c r="D957" s="201">
        <v>436.428</v>
      </c>
      <c r="E957" s="201">
        <v>0</v>
      </c>
      <c r="F957" s="202">
        <f t="shared" si="36"/>
        <v>0</v>
      </c>
      <c r="G957" s="21"/>
    </row>
    <row r="958" spans="1:7" ht="12.75" customHeight="1">
      <c r="A958" s="48">
        <v>6</v>
      </c>
      <c r="B958" s="33" t="s">
        <v>33</v>
      </c>
      <c r="C958" s="201">
        <v>497.44800000000004</v>
      </c>
      <c r="D958" s="201">
        <v>497.44800000000004</v>
      </c>
      <c r="E958" s="201">
        <v>0</v>
      </c>
      <c r="F958" s="202">
        <f t="shared" si="36"/>
        <v>0</v>
      </c>
      <c r="G958" s="21"/>
    </row>
    <row r="959" spans="1:7" ht="12.75" customHeight="1">
      <c r="A959" s="48">
        <v>7</v>
      </c>
      <c r="B959" s="33" t="s">
        <v>34</v>
      </c>
      <c r="C959" s="201">
        <v>418.716</v>
      </c>
      <c r="D959" s="201">
        <v>418.716</v>
      </c>
      <c r="E959" s="201">
        <v>0</v>
      </c>
      <c r="F959" s="202">
        <f t="shared" si="36"/>
        <v>0</v>
      </c>
      <c r="G959" s="21"/>
    </row>
    <row r="960" spans="1:7" ht="12.75" customHeight="1">
      <c r="A960" s="48">
        <v>8</v>
      </c>
      <c r="B960" s="33" t="s">
        <v>35</v>
      </c>
      <c r="C960" s="201">
        <v>507.6</v>
      </c>
      <c r="D960" s="201">
        <v>507.6</v>
      </c>
      <c r="E960" s="201">
        <v>0</v>
      </c>
      <c r="F960" s="202">
        <f t="shared" si="36"/>
        <v>0</v>
      </c>
      <c r="G960" s="21"/>
    </row>
    <row r="961" spans="1:7" ht="12.75" customHeight="1">
      <c r="A961" s="48">
        <v>9</v>
      </c>
      <c r="B961" s="33" t="s">
        <v>36</v>
      </c>
      <c r="C961" s="201">
        <v>215.784</v>
      </c>
      <c r="D961" s="201">
        <v>215.784</v>
      </c>
      <c r="E961" s="201">
        <v>0</v>
      </c>
      <c r="F961" s="202">
        <f t="shared" si="36"/>
        <v>0</v>
      </c>
      <c r="G961" s="21"/>
    </row>
    <row r="962" spans="1:7" ht="12.75" customHeight="1">
      <c r="A962" s="48">
        <v>10</v>
      </c>
      <c r="B962" s="33" t="s">
        <v>37</v>
      </c>
      <c r="C962" s="201">
        <v>247.64399999999998</v>
      </c>
      <c r="D962" s="201">
        <v>247.64399999999998</v>
      </c>
      <c r="E962" s="201">
        <v>0</v>
      </c>
      <c r="F962" s="202">
        <f t="shared" si="36"/>
        <v>0</v>
      </c>
      <c r="G962" s="21"/>
    </row>
    <row r="963" spans="1:7" ht="12.75" customHeight="1">
      <c r="A963" s="48">
        <v>11</v>
      </c>
      <c r="B963" s="33" t="s">
        <v>38</v>
      </c>
      <c r="C963" s="201">
        <v>556.416</v>
      </c>
      <c r="D963" s="201">
        <v>556.416</v>
      </c>
      <c r="E963" s="201">
        <v>0</v>
      </c>
      <c r="F963" s="202">
        <f t="shared" si="36"/>
        <v>0</v>
      </c>
      <c r="G963" s="21"/>
    </row>
    <row r="964" spans="1:7" ht="12.75" customHeight="1">
      <c r="A964" s="48">
        <v>12</v>
      </c>
      <c r="B964" s="33" t="s">
        <v>39</v>
      </c>
      <c r="C964" s="201">
        <v>470.556</v>
      </c>
      <c r="D964" s="201">
        <v>470.556</v>
      </c>
      <c r="E964" s="201">
        <v>0</v>
      </c>
      <c r="F964" s="202">
        <f t="shared" si="36"/>
        <v>0</v>
      </c>
      <c r="G964" s="21"/>
    </row>
    <row r="965" spans="1:7" ht="12.75" customHeight="1">
      <c r="A965" s="48">
        <v>13</v>
      </c>
      <c r="B965" s="33" t="s">
        <v>40</v>
      </c>
      <c r="C965" s="201">
        <v>376.164</v>
      </c>
      <c r="D965" s="201">
        <v>376.164</v>
      </c>
      <c r="E965" s="201">
        <v>0</v>
      </c>
      <c r="F965" s="202">
        <f t="shared" si="36"/>
        <v>0</v>
      </c>
      <c r="G965" s="21"/>
    </row>
    <row r="966" spans="1:7" ht="12.75" customHeight="1">
      <c r="A966" s="48">
        <v>14</v>
      </c>
      <c r="B966" s="33" t="s">
        <v>41</v>
      </c>
      <c r="C966" s="201">
        <v>335.772</v>
      </c>
      <c r="D966" s="201">
        <v>335.772</v>
      </c>
      <c r="E966" s="201">
        <v>0</v>
      </c>
      <c r="F966" s="202">
        <f t="shared" si="36"/>
        <v>0</v>
      </c>
      <c r="G966" s="21"/>
    </row>
    <row r="967" spans="1:7" ht="12.75" customHeight="1">
      <c r="A967" s="48">
        <v>15</v>
      </c>
      <c r="B967" s="33" t="s">
        <v>42</v>
      </c>
      <c r="C967" s="201">
        <v>171.936</v>
      </c>
      <c r="D967" s="201">
        <v>171.936</v>
      </c>
      <c r="E967" s="201">
        <v>0</v>
      </c>
      <c r="F967" s="202">
        <f t="shared" si="36"/>
        <v>0</v>
      </c>
      <c r="G967" s="21"/>
    </row>
    <row r="968" spans="1:7" ht="12.75" customHeight="1">
      <c r="A968" s="48">
        <v>16</v>
      </c>
      <c r="B968" s="33" t="s">
        <v>43</v>
      </c>
      <c r="C968" s="201">
        <v>119.124</v>
      </c>
      <c r="D968" s="201">
        <v>119.124</v>
      </c>
      <c r="E968" s="201">
        <v>0</v>
      </c>
      <c r="F968" s="202">
        <f t="shared" si="36"/>
        <v>0</v>
      </c>
      <c r="G968" s="21"/>
    </row>
    <row r="969" spans="1:7" ht="12.75" customHeight="1">
      <c r="A969" s="48">
        <v>17</v>
      </c>
      <c r="B969" s="33" t="s">
        <v>44</v>
      </c>
      <c r="C969" s="201">
        <v>514.62</v>
      </c>
      <c r="D969" s="201">
        <v>514.62</v>
      </c>
      <c r="E969" s="201">
        <v>0</v>
      </c>
      <c r="F969" s="202">
        <f t="shared" si="36"/>
        <v>0</v>
      </c>
      <c r="G969" s="21"/>
    </row>
    <row r="970" spans="1:7" ht="12.75" customHeight="1">
      <c r="A970" s="48">
        <v>18</v>
      </c>
      <c r="B970" s="33" t="s">
        <v>45</v>
      </c>
      <c r="C970" s="201">
        <v>399.05999999999995</v>
      </c>
      <c r="D970" s="201">
        <v>399.05999999999995</v>
      </c>
      <c r="E970" s="201">
        <v>0</v>
      </c>
      <c r="F970" s="202">
        <f t="shared" si="36"/>
        <v>0</v>
      </c>
      <c r="G970" s="21"/>
    </row>
    <row r="971" spans="1:7" ht="12.75" customHeight="1">
      <c r="A971" s="48">
        <v>19</v>
      </c>
      <c r="B971" s="33" t="s">
        <v>46</v>
      </c>
      <c r="C971" s="201">
        <v>572.508</v>
      </c>
      <c r="D971" s="201">
        <v>572.508</v>
      </c>
      <c r="E971" s="201">
        <v>0</v>
      </c>
      <c r="F971" s="202">
        <f t="shared" si="36"/>
        <v>0</v>
      </c>
      <c r="G971" s="21"/>
    </row>
    <row r="972" spans="1:7" ht="12.75" customHeight="1">
      <c r="A972" s="48">
        <v>20</v>
      </c>
      <c r="B972" s="33" t="s">
        <v>47</v>
      </c>
      <c r="C972" s="201">
        <v>415.584</v>
      </c>
      <c r="D972" s="201">
        <v>415.584</v>
      </c>
      <c r="E972" s="201">
        <v>0</v>
      </c>
      <c r="F972" s="202">
        <f t="shared" si="36"/>
        <v>0</v>
      </c>
      <c r="G972" s="21"/>
    </row>
    <row r="973" spans="1:7" ht="12.75" customHeight="1">
      <c r="A973" s="48">
        <v>21</v>
      </c>
      <c r="B973" s="33" t="s">
        <v>48</v>
      </c>
      <c r="C973" s="201">
        <v>506.736</v>
      </c>
      <c r="D973" s="201">
        <v>506.736</v>
      </c>
      <c r="E973" s="201">
        <v>0</v>
      </c>
      <c r="F973" s="202">
        <f t="shared" si="36"/>
        <v>0</v>
      </c>
      <c r="G973" s="21"/>
    </row>
    <row r="974" spans="1:8" ht="12.75" customHeight="1">
      <c r="A974" s="48">
        <v>22</v>
      </c>
      <c r="B974" s="33" t="s">
        <v>49</v>
      </c>
      <c r="C974" s="201">
        <v>230.688</v>
      </c>
      <c r="D974" s="201">
        <v>230.688</v>
      </c>
      <c r="E974" s="201">
        <v>0</v>
      </c>
      <c r="F974" s="202">
        <f t="shared" si="36"/>
        <v>0</v>
      </c>
      <c r="G974" s="21"/>
      <c r="H974" s="1" t="s">
        <v>14</v>
      </c>
    </row>
    <row r="975" spans="1:7" ht="12.75" customHeight="1">
      <c r="A975" s="48">
        <v>23</v>
      </c>
      <c r="B975" s="33" t="s">
        <v>50</v>
      </c>
      <c r="C975" s="201">
        <v>495.288</v>
      </c>
      <c r="D975" s="201">
        <v>495.288</v>
      </c>
      <c r="E975" s="201">
        <v>0</v>
      </c>
      <c r="F975" s="202">
        <f t="shared" si="36"/>
        <v>0</v>
      </c>
      <c r="G975" s="21"/>
    </row>
    <row r="976" spans="1:7" ht="12.75" customHeight="1">
      <c r="A976" s="48">
        <v>24</v>
      </c>
      <c r="B976" s="33" t="s">
        <v>51</v>
      </c>
      <c r="C976" s="201">
        <v>501.12</v>
      </c>
      <c r="D976" s="201">
        <v>501.12</v>
      </c>
      <c r="E976" s="201">
        <v>0</v>
      </c>
      <c r="F976" s="202">
        <f t="shared" si="36"/>
        <v>0</v>
      </c>
      <c r="G976" s="21"/>
    </row>
    <row r="977" spans="1:7" ht="12.75" customHeight="1">
      <c r="A977" s="48">
        <v>25</v>
      </c>
      <c r="B977" s="33" t="s">
        <v>52</v>
      </c>
      <c r="C977" s="201">
        <v>318.816</v>
      </c>
      <c r="D977" s="201">
        <v>318.816</v>
      </c>
      <c r="E977" s="201">
        <v>0</v>
      </c>
      <c r="F977" s="202">
        <f t="shared" si="36"/>
        <v>0</v>
      </c>
      <c r="G977" s="21"/>
    </row>
    <row r="978" spans="1:7" ht="12.75" customHeight="1">
      <c r="A978" s="48">
        <v>26</v>
      </c>
      <c r="B978" s="33" t="s">
        <v>53</v>
      </c>
      <c r="C978" s="201">
        <v>678.1320000000001</v>
      </c>
      <c r="D978" s="201">
        <v>678.1320000000001</v>
      </c>
      <c r="E978" s="201">
        <v>0</v>
      </c>
      <c r="F978" s="202">
        <f t="shared" si="36"/>
        <v>0</v>
      </c>
      <c r="G978" s="21"/>
    </row>
    <row r="979" spans="1:7" ht="12.75" customHeight="1">
      <c r="A979" s="48">
        <v>27</v>
      </c>
      <c r="B979" s="33" t="s">
        <v>54</v>
      </c>
      <c r="C979" s="201">
        <v>412.128</v>
      </c>
      <c r="D979" s="201">
        <v>412.128</v>
      </c>
      <c r="E979" s="201">
        <v>0</v>
      </c>
      <c r="F979" s="202">
        <f t="shared" si="36"/>
        <v>0</v>
      </c>
      <c r="G979" s="21"/>
    </row>
    <row r="980" spans="1:7" ht="12.75" customHeight="1">
      <c r="A980" s="48">
        <v>28</v>
      </c>
      <c r="B980" s="33" t="s">
        <v>55</v>
      </c>
      <c r="C980" s="201">
        <v>641.952</v>
      </c>
      <c r="D980" s="201">
        <v>641.952</v>
      </c>
      <c r="E980" s="201">
        <v>0</v>
      </c>
      <c r="F980" s="202">
        <f t="shared" si="36"/>
        <v>0</v>
      </c>
      <c r="G980" s="21"/>
    </row>
    <row r="981" spans="1:7" ht="12.75" customHeight="1">
      <c r="A981" s="48">
        <v>29</v>
      </c>
      <c r="B981" s="33" t="s">
        <v>56</v>
      </c>
      <c r="C981" s="201">
        <v>483.3</v>
      </c>
      <c r="D981" s="201">
        <v>483.3</v>
      </c>
      <c r="E981" s="201">
        <v>0</v>
      </c>
      <c r="F981" s="202">
        <f t="shared" si="36"/>
        <v>0</v>
      </c>
      <c r="G981" s="21"/>
    </row>
    <row r="982" spans="1:8" ht="12.75" customHeight="1">
      <c r="A982" s="48">
        <v>30</v>
      </c>
      <c r="B982" s="33" t="s">
        <v>57</v>
      </c>
      <c r="C982" s="201">
        <v>765.504</v>
      </c>
      <c r="D982" s="201">
        <v>765.504</v>
      </c>
      <c r="E982" s="201">
        <v>0</v>
      </c>
      <c r="F982" s="202">
        <f t="shared" si="36"/>
        <v>0</v>
      </c>
      <c r="G982" s="21"/>
      <c r="H982" s="1" t="s">
        <v>14</v>
      </c>
    </row>
    <row r="983" spans="1:7" ht="12.75" customHeight="1">
      <c r="A983" s="48">
        <v>31</v>
      </c>
      <c r="B983" s="33" t="s">
        <v>58</v>
      </c>
      <c r="C983" s="201">
        <v>762.156</v>
      </c>
      <c r="D983" s="201">
        <v>762.156</v>
      </c>
      <c r="E983" s="201">
        <v>0</v>
      </c>
      <c r="F983" s="202">
        <f t="shared" si="36"/>
        <v>0</v>
      </c>
      <c r="G983" s="21"/>
    </row>
    <row r="984" spans="1:7" ht="12.75" customHeight="1">
      <c r="A984" s="48">
        <v>32</v>
      </c>
      <c r="B984" s="33" t="s">
        <v>59</v>
      </c>
      <c r="C984" s="201">
        <v>473.36400000000003</v>
      </c>
      <c r="D984" s="201">
        <v>473.36400000000003</v>
      </c>
      <c r="E984" s="201">
        <v>0</v>
      </c>
      <c r="F984" s="202">
        <f t="shared" si="36"/>
        <v>0</v>
      </c>
      <c r="G984" s="21"/>
    </row>
    <row r="985" spans="1:7" ht="12.75" customHeight="1">
      <c r="A985" s="50"/>
      <c r="B985" s="51" t="s">
        <v>60</v>
      </c>
      <c r="C985" s="156">
        <v>13838.039999999999</v>
      </c>
      <c r="D985" s="156">
        <v>13838.039999999999</v>
      </c>
      <c r="E985" s="156">
        <v>0</v>
      </c>
      <c r="F985" s="193">
        <f>E985/C985</f>
        <v>0</v>
      </c>
      <c r="G985" s="21"/>
    </row>
    <row r="986" spans="1:7" ht="12.75" customHeight="1">
      <c r="A986" s="44"/>
      <c r="B986" s="45"/>
      <c r="C986" s="190"/>
      <c r="D986" s="190"/>
      <c r="E986" s="190"/>
      <c r="F986" s="188"/>
      <c r="G986" s="21"/>
    </row>
    <row r="987" ht="24" customHeight="1">
      <c r="A987" s="66" t="s">
        <v>143</v>
      </c>
    </row>
    <row r="988" ht="9" customHeight="1"/>
    <row r="989" ht="14.25">
      <c r="A989" s="6" t="s">
        <v>144</v>
      </c>
    </row>
    <row r="990" spans="1:7" ht="30" customHeight="1">
      <c r="A990" s="32" t="s">
        <v>21</v>
      </c>
      <c r="B990" s="32"/>
      <c r="C990" s="74" t="s">
        <v>69</v>
      </c>
      <c r="D990" s="74" t="s">
        <v>70</v>
      </c>
      <c r="E990" s="74" t="s">
        <v>6</v>
      </c>
      <c r="F990" s="74" t="s">
        <v>62</v>
      </c>
      <c r="G990" s="56"/>
    </row>
    <row r="991" spans="1:7" ht="13.5" customHeight="1">
      <c r="A991" s="203">
        <v>1</v>
      </c>
      <c r="B991" s="203">
        <v>2</v>
      </c>
      <c r="C991" s="203">
        <v>3</v>
      </c>
      <c r="D991" s="203">
        <v>4</v>
      </c>
      <c r="E991" s="203" t="s">
        <v>71</v>
      </c>
      <c r="F991" s="203">
        <v>6</v>
      </c>
      <c r="G991" s="56"/>
    </row>
    <row r="992" spans="1:7" ht="27" customHeight="1">
      <c r="A992" s="75">
        <v>1</v>
      </c>
      <c r="B992" s="76" t="s">
        <v>227</v>
      </c>
      <c r="C992" s="204">
        <v>1181.64</v>
      </c>
      <c r="D992" s="204">
        <v>1181.64</v>
      </c>
      <c r="E992" s="78">
        <f>D992-C992</f>
        <v>0</v>
      </c>
      <c r="F992" s="143">
        <f>E992/C992</f>
        <v>0</v>
      </c>
      <c r="G992" s="205"/>
    </row>
    <row r="993" spans="1:7" ht="28.5">
      <c r="A993" s="75">
        <v>2</v>
      </c>
      <c r="B993" s="76" t="s">
        <v>247</v>
      </c>
      <c r="C993" s="204">
        <v>0</v>
      </c>
      <c r="D993" s="204">
        <v>0</v>
      </c>
      <c r="E993" s="78">
        <f>D993-C993</f>
        <v>0</v>
      </c>
      <c r="F993" s="143" t="e">
        <f>E993/C993</f>
        <v>#DIV/0!</v>
      </c>
      <c r="G993" s="56"/>
    </row>
    <row r="994" spans="1:11" ht="28.5">
      <c r="A994" s="75">
        <v>3</v>
      </c>
      <c r="B994" s="76" t="s">
        <v>232</v>
      </c>
      <c r="C994" s="204">
        <v>1181.64</v>
      </c>
      <c r="D994" s="204">
        <v>1181.64</v>
      </c>
      <c r="E994" s="78">
        <f>D994-C994</f>
        <v>0</v>
      </c>
      <c r="F994" s="143">
        <f>E994/C994</f>
        <v>0</v>
      </c>
      <c r="G994" s="56"/>
      <c r="K994" s="1" t="s">
        <v>14</v>
      </c>
    </row>
    <row r="995" spans="1:7" ht="15.75" customHeight="1">
      <c r="A995" s="75">
        <v>4</v>
      </c>
      <c r="B995" s="206" t="s">
        <v>145</v>
      </c>
      <c r="C995" s="207">
        <f>SUM(C993:C994)</f>
        <v>1181.64</v>
      </c>
      <c r="D995" s="207">
        <f>SUM(D993:D994)</f>
        <v>1181.64</v>
      </c>
      <c r="E995" s="78">
        <f>D995-C995</f>
        <v>0</v>
      </c>
      <c r="F995" s="143">
        <f>E995/C995</f>
        <v>0</v>
      </c>
      <c r="G995" s="56" t="s">
        <v>14</v>
      </c>
    </row>
    <row r="996" spans="1:6" ht="15.75" customHeight="1">
      <c r="A996" s="29"/>
      <c r="B996" s="208"/>
      <c r="C996" s="209"/>
      <c r="D996" s="209"/>
      <c r="E996" s="95"/>
      <c r="F996" s="95"/>
    </row>
    <row r="997" s="210" customFormat="1" ht="14.25">
      <c r="A997" s="6" t="s">
        <v>233</v>
      </c>
    </row>
    <row r="998" spans="5:7" ht="14.25">
      <c r="E998" s="106" t="s">
        <v>90</v>
      </c>
      <c r="F998" s="211" t="s">
        <v>200</v>
      </c>
      <c r="G998" s="212"/>
    </row>
    <row r="999" spans="1:7" ht="28.5">
      <c r="A999" s="135" t="s">
        <v>21</v>
      </c>
      <c r="B999" s="135" t="s">
        <v>146</v>
      </c>
      <c r="C999" s="135" t="s">
        <v>147</v>
      </c>
      <c r="D999" s="135" t="s">
        <v>81</v>
      </c>
      <c r="E999" s="135" t="s">
        <v>148</v>
      </c>
      <c r="F999" s="135" t="s">
        <v>149</v>
      </c>
      <c r="G999" s="101"/>
    </row>
    <row r="1000" spans="1:7" ht="14.25">
      <c r="A1000" s="213">
        <v>1</v>
      </c>
      <c r="B1000" s="213">
        <v>2</v>
      </c>
      <c r="C1000" s="213">
        <v>3</v>
      </c>
      <c r="D1000" s="213">
        <v>4</v>
      </c>
      <c r="E1000" s="213">
        <v>5</v>
      </c>
      <c r="F1000" s="213">
        <v>6</v>
      </c>
      <c r="G1000" s="214"/>
    </row>
    <row r="1001" spans="1:7" ht="28.5">
      <c r="A1001" s="215">
        <v>1</v>
      </c>
      <c r="B1001" s="216" t="s">
        <v>150</v>
      </c>
      <c r="C1001" s="217"/>
      <c r="D1001" s="217"/>
      <c r="E1001" s="217"/>
      <c r="F1001" s="27" t="e">
        <f>E1001/C1001</f>
        <v>#DIV/0!</v>
      </c>
      <c r="G1001" s="218"/>
    </row>
    <row r="1002" spans="1:10" ht="89.25" customHeight="1">
      <c r="A1002" s="215">
        <v>2</v>
      </c>
      <c r="B1002" s="216" t="s">
        <v>151</v>
      </c>
      <c r="C1002" s="217"/>
      <c r="D1002" s="217"/>
      <c r="E1002" s="217"/>
      <c r="F1002" s="27" t="e">
        <f>E1002/C1002</f>
        <v>#DIV/0!</v>
      </c>
      <c r="G1002" s="219"/>
      <c r="J1002" s="1" t="s">
        <v>14</v>
      </c>
    </row>
    <row r="1003" spans="1:7" ht="14.25">
      <c r="A1003" s="290" t="s">
        <v>11</v>
      </c>
      <c r="B1003" s="290"/>
      <c r="C1003" s="207">
        <v>1181.64</v>
      </c>
      <c r="D1003" s="207">
        <v>1181.64</v>
      </c>
      <c r="E1003" s="207">
        <v>1181.64</v>
      </c>
      <c r="F1003" s="27">
        <f>E1003/C1003</f>
        <v>1</v>
      </c>
      <c r="G1003" s="220"/>
    </row>
    <row r="1004" spans="1:7" s="221" customFormat="1" ht="22.5" customHeight="1">
      <c r="A1004" s="314"/>
      <c r="B1004" s="314"/>
      <c r="C1004" s="314"/>
      <c r="D1004" s="314"/>
      <c r="E1004" s="314"/>
      <c r="F1004" s="314"/>
      <c r="G1004" s="314"/>
    </row>
    <row r="1005" spans="1:7" ht="14.25">
      <c r="A1005" s="208" t="s">
        <v>152</v>
      </c>
      <c r="B1005" s="96"/>
      <c r="C1005" s="96"/>
      <c r="D1005" s="222"/>
      <c r="E1005" s="96"/>
      <c r="F1005" s="96"/>
      <c r="G1005" s="223"/>
    </row>
    <row r="1006" spans="1:7" ht="14.25">
      <c r="A1006" s="208"/>
      <c r="B1006" s="96"/>
      <c r="C1006" s="96"/>
      <c r="D1006" s="222"/>
      <c r="E1006" s="96"/>
      <c r="F1006" s="96"/>
      <c r="G1006" s="223"/>
    </row>
    <row r="1007" ht="14.25">
      <c r="A1007" s="6" t="s">
        <v>153</v>
      </c>
    </row>
    <row r="1008" spans="1:6" ht="30" customHeight="1">
      <c r="A1008" s="48" t="s">
        <v>21</v>
      </c>
      <c r="B1008" s="48" t="s">
        <v>146</v>
      </c>
      <c r="C1008" s="224" t="s">
        <v>69</v>
      </c>
      <c r="D1008" s="224" t="s">
        <v>70</v>
      </c>
      <c r="E1008" s="224" t="s">
        <v>6</v>
      </c>
      <c r="F1008" s="224" t="s">
        <v>62</v>
      </c>
    </row>
    <row r="1009" spans="1:7" ht="13.5" customHeight="1">
      <c r="A1009" s="32">
        <v>1</v>
      </c>
      <c r="B1009" s="32">
        <v>2</v>
      </c>
      <c r="C1009" s="32">
        <v>3</v>
      </c>
      <c r="D1009" s="32">
        <v>4</v>
      </c>
      <c r="E1009" s="32" t="s">
        <v>71</v>
      </c>
      <c r="F1009" s="32">
        <v>6</v>
      </c>
      <c r="G1009" s="56"/>
    </row>
    <row r="1010" spans="1:7" ht="27" customHeight="1">
      <c r="A1010" s="75">
        <v>1</v>
      </c>
      <c r="B1010" s="76" t="s">
        <v>227</v>
      </c>
      <c r="C1010" s="78">
        <v>1724.42</v>
      </c>
      <c r="D1010" s="78">
        <v>1724.42</v>
      </c>
      <c r="E1010" s="78">
        <f>D1010-C1010</f>
        <v>0</v>
      </c>
      <c r="F1010" s="274">
        <v>0</v>
      </c>
      <c r="G1010" s="56"/>
    </row>
    <row r="1011" spans="1:7" ht="28.5">
      <c r="A1011" s="75">
        <v>2</v>
      </c>
      <c r="B1011" s="76" t="s">
        <v>247</v>
      </c>
      <c r="C1011" s="78">
        <v>428.56</v>
      </c>
      <c r="D1011" s="78">
        <v>428.56</v>
      </c>
      <c r="E1011" s="78">
        <f>D1011-C1011</f>
        <v>0</v>
      </c>
      <c r="F1011" s="143">
        <f>E1011/C1011</f>
        <v>0</v>
      </c>
      <c r="G1011" s="56"/>
    </row>
    <row r="1012" spans="1:7" ht="28.5">
      <c r="A1012" s="75">
        <v>3</v>
      </c>
      <c r="B1012" s="76" t="s">
        <v>232</v>
      </c>
      <c r="C1012" s="78">
        <v>1295.86</v>
      </c>
      <c r="D1012" s="78">
        <v>1295.86</v>
      </c>
      <c r="E1012" s="78">
        <f>D1012-C1012</f>
        <v>0</v>
      </c>
      <c r="F1012" s="143">
        <f>E1012/C1012</f>
        <v>0</v>
      </c>
      <c r="G1012" s="56"/>
    </row>
    <row r="1013" spans="1:7" ht="15.75" customHeight="1">
      <c r="A1013" s="75">
        <v>4</v>
      </c>
      <c r="B1013" s="206" t="s">
        <v>145</v>
      </c>
      <c r="C1013" s="225">
        <f>SUM(C1011:C1012)</f>
        <v>1724.4199999999998</v>
      </c>
      <c r="D1013" s="225">
        <f>SUM(D1011:D1012)</f>
        <v>1724.4199999999998</v>
      </c>
      <c r="E1013" s="78">
        <f>D1013-C1013</f>
        <v>0</v>
      </c>
      <c r="F1013" s="226">
        <f>E1013/C1013</f>
        <v>0</v>
      </c>
      <c r="G1013" s="56"/>
    </row>
    <row r="1014" spans="1:7" ht="15.75" customHeight="1">
      <c r="A1014" s="315"/>
      <c r="B1014" s="315"/>
      <c r="C1014" s="315"/>
      <c r="D1014" s="315"/>
      <c r="E1014" s="315"/>
      <c r="F1014" s="315"/>
      <c r="G1014" s="315"/>
    </row>
    <row r="1015" spans="1:7" ht="15.75" customHeight="1">
      <c r="A1015" s="227"/>
      <c r="B1015" s="227"/>
      <c r="C1015" s="227"/>
      <c r="D1015" s="227"/>
      <c r="E1015" s="227"/>
      <c r="F1015" s="227"/>
      <c r="G1015" s="227"/>
    </row>
    <row r="1016" s="210" customFormat="1" ht="14.25">
      <c r="A1016" s="6" t="s">
        <v>234</v>
      </c>
    </row>
    <row r="1017" spans="6:8" ht="14.25">
      <c r="F1017" s="211"/>
      <c r="G1017" s="106" t="s">
        <v>90</v>
      </c>
      <c r="H1017" s="228"/>
    </row>
    <row r="1018" spans="1:8" ht="57">
      <c r="A1018" s="135" t="s">
        <v>235</v>
      </c>
      <c r="B1018" s="135" t="s">
        <v>154</v>
      </c>
      <c r="C1018" s="135" t="s">
        <v>155</v>
      </c>
      <c r="D1018" s="135" t="s">
        <v>156</v>
      </c>
      <c r="E1018" s="135" t="s">
        <v>157</v>
      </c>
      <c r="F1018" s="135" t="s">
        <v>6</v>
      </c>
      <c r="G1018" s="135" t="s">
        <v>149</v>
      </c>
      <c r="H1018" s="135" t="s">
        <v>158</v>
      </c>
    </row>
    <row r="1019" spans="1:8" ht="14.25">
      <c r="A1019" s="229">
        <v>1</v>
      </c>
      <c r="B1019" s="229">
        <v>2</v>
      </c>
      <c r="C1019" s="229">
        <v>3</v>
      </c>
      <c r="D1019" s="229">
        <v>4</v>
      </c>
      <c r="E1019" s="229">
        <v>5</v>
      </c>
      <c r="F1019" s="229" t="s">
        <v>159</v>
      </c>
      <c r="G1019" s="229">
        <v>7</v>
      </c>
      <c r="H1019" s="230" t="s">
        <v>160</v>
      </c>
    </row>
    <row r="1020" spans="1:8" ht="18" customHeight="1">
      <c r="A1020" s="231">
        <f>C1010</f>
        <v>1724.42</v>
      </c>
      <c r="B1020" s="231">
        <f>C1013</f>
        <v>1724.4199999999998</v>
      </c>
      <c r="C1020" s="232">
        <f>E461</f>
        <v>79743.14097992342</v>
      </c>
      <c r="D1020" s="232">
        <f>C1020*1500/100000</f>
        <v>1196.1471146988515</v>
      </c>
      <c r="E1020" s="232">
        <v>972.73</v>
      </c>
      <c r="F1020" s="232">
        <f>D1020-E1020</f>
        <v>223.4171146988515</v>
      </c>
      <c r="G1020" s="233">
        <f>E1020/A1020</f>
        <v>0.5640911146936362</v>
      </c>
      <c r="H1020" s="232"/>
    </row>
    <row r="1021" spans="1:8" ht="21" customHeight="1">
      <c r="A1021" s="316"/>
      <c r="B1021" s="316"/>
      <c r="C1021" s="316"/>
      <c r="D1021" s="316"/>
      <c r="E1021" s="316"/>
      <c r="F1021" s="316"/>
      <c r="G1021" s="316"/>
      <c r="H1021" s="316"/>
    </row>
    <row r="1022" spans="1:8" s="236" customFormat="1" ht="12.75">
      <c r="A1022" s="234" t="s">
        <v>236</v>
      </c>
      <c r="B1022" s="235"/>
      <c r="C1022" s="235"/>
      <c r="D1022" s="235"/>
      <c r="E1022" s="235"/>
      <c r="F1022" s="235"/>
      <c r="G1022" s="235"/>
      <c r="H1022" s="235"/>
    </row>
    <row r="1023" spans="1:8" s="236" customFormat="1" ht="14.25" customHeight="1">
      <c r="A1023" s="234"/>
      <c r="B1023" s="235"/>
      <c r="C1023" s="235"/>
      <c r="D1023" s="235"/>
      <c r="E1023" s="235"/>
      <c r="F1023" s="235"/>
      <c r="G1023" s="235"/>
      <c r="H1023" s="235"/>
    </row>
    <row r="1024" spans="1:8" s="236" customFormat="1" ht="12.75">
      <c r="A1024" s="237" t="s">
        <v>161</v>
      </c>
      <c r="B1024" s="235"/>
      <c r="C1024" s="235"/>
      <c r="D1024" s="235"/>
      <c r="E1024" s="235"/>
      <c r="F1024" s="235"/>
      <c r="G1024" s="235"/>
      <c r="H1024" s="235"/>
    </row>
    <row r="1025" spans="1:8" s="236" customFormat="1" ht="12.75">
      <c r="A1025" s="237"/>
      <c r="B1025" s="235"/>
      <c r="C1025" s="235"/>
      <c r="D1025" s="235"/>
      <c r="E1025" s="235"/>
      <c r="F1025" s="235"/>
      <c r="G1025" s="235"/>
      <c r="H1025" s="235"/>
    </row>
    <row r="1026" spans="1:8" s="236" customFormat="1" ht="12.75">
      <c r="A1026" s="238" t="s">
        <v>162</v>
      </c>
      <c r="B1026" s="235"/>
      <c r="C1026" s="235"/>
      <c r="D1026" s="235"/>
      <c r="E1026" s="235"/>
      <c r="F1026" s="235"/>
      <c r="G1026" s="235"/>
      <c r="H1026" s="235"/>
    </row>
    <row r="1027" spans="1:8" s="236" customFormat="1" ht="12.75">
      <c r="A1027" s="317" t="s">
        <v>258</v>
      </c>
      <c r="B1027" s="317"/>
      <c r="C1027" s="317"/>
      <c r="D1027" s="317"/>
      <c r="E1027" s="317"/>
      <c r="F1027" s="235"/>
      <c r="G1027" s="235"/>
      <c r="H1027" s="235"/>
    </row>
    <row r="1028" spans="1:8" s="236" customFormat="1" ht="25.5">
      <c r="A1028" s="270" t="s">
        <v>163</v>
      </c>
      <c r="B1028" s="270" t="s">
        <v>164</v>
      </c>
      <c r="C1028" s="270" t="s">
        <v>165</v>
      </c>
      <c r="D1028" s="270" t="s">
        <v>166</v>
      </c>
      <c r="E1028" s="270" t="s">
        <v>167</v>
      </c>
      <c r="F1028" s="235"/>
      <c r="G1028" s="235"/>
      <c r="H1028" s="235"/>
    </row>
    <row r="1029" spans="1:8" s="236" customFormat="1" ht="14.25" customHeight="1">
      <c r="A1029" s="307" t="s">
        <v>168</v>
      </c>
      <c r="B1029" s="275" t="s">
        <v>169</v>
      </c>
      <c r="C1029" s="270"/>
      <c r="D1029" s="276">
        <v>457</v>
      </c>
      <c r="E1029" s="276">
        <v>274.3</v>
      </c>
      <c r="F1029" s="235"/>
      <c r="G1029" s="235"/>
      <c r="H1029" s="235"/>
    </row>
    <row r="1030" spans="1:8" s="236" customFormat="1" ht="12.75">
      <c r="A1030" s="308"/>
      <c r="B1030" s="275" t="s">
        <v>170</v>
      </c>
      <c r="C1030" s="270"/>
      <c r="D1030" s="276">
        <v>1034</v>
      </c>
      <c r="E1030" s="276">
        <v>620.4</v>
      </c>
      <c r="F1030" s="235"/>
      <c r="G1030" s="235"/>
      <c r="H1030" s="235"/>
    </row>
    <row r="1031" spans="1:8" s="236" customFormat="1" ht="12.75">
      <c r="A1031" s="308"/>
      <c r="B1031" s="275" t="s">
        <v>171</v>
      </c>
      <c r="C1031" s="270"/>
      <c r="D1031" s="276">
        <v>3804</v>
      </c>
      <c r="E1031" s="276">
        <v>2282.4</v>
      </c>
      <c r="F1031" s="235"/>
      <c r="G1031" s="235"/>
      <c r="H1031" s="235"/>
    </row>
    <row r="1032" spans="1:8" s="236" customFormat="1" ht="12.75">
      <c r="A1032" s="308"/>
      <c r="B1032" s="275" t="s">
        <v>172</v>
      </c>
      <c r="C1032" s="270"/>
      <c r="D1032" s="276">
        <v>0</v>
      </c>
      <c r="E1032" s="276">
        <v>0</v>
      </c>
      <c r="F1032" s="235"/>
      <c r="G1032" s="235"/>
      <c r="H1032" s="235"/>
    </row>
    <row r="1033" spans="1:8" s="236" customFormat="1" ht="12.75">
      <c r="A1033" s="308"/>
      <c r="B1033" s="275" t="s">
        <v>173</v>
      </c>
      <c r="C1033" s="270"/>
      <c r="D1033" s="276">
        <v>9045</v>
      </c>
      <c r="E1033" s="276">
        <v>14853</v>
      </c>
      <c r="F1033" s="235"/>
      <c r="G1033" s="235"/>
      <c r="H1033" s="235"/>
    </row>
    <row r="1034" spans="1:8" s="236" customFormat="1" ht="12.75">
      <c r="A1034" s="308"/>
      <c r="B1034" s="275" t="s">
        <v>174</v>
      </c>
      <c r="C1034" s="277"/>
      <c r="D1034" s="278">
        <v>0</v>
      </c>
      <c r="E1034" s="278">
        <v>0</v>
      </c>
      <c r="F1034" s="235"/>
      <c r="G1034" s="235"/>
      <c r="H1034" s="235"/>
    </row>
    <row r="1035" spans="1:8" s="236" customFormat="1" ht="12.75">
      <c r="A1035" s="279"/>
      <c r="B1035" s="275" t="s">
        <v>175</v>
      </c>
      <c r="C1035" s="280"/>
      <c r="D1035" s="281">
        <v>14130</v>
      </c>
      <c r="E1035" s="281">
        <v>26977.5</v>
      </c>
      <c r="F1035" s="235"/>
      <c r="G1035" s="235"/>
      <c r="H1035" s="235"/>
    </row>
    <row r="1036" spans="1:8" s="236" customFormat="1" ht="13.5" customHeight="1">
      <c r="A1036" s="271"/>
      <c r="B1036" s="282" t="s">
        <v>176</v>
      </c>
      <c r="C1036" s="283"/>
      <c r="D1036" s="284">
        <v>28470</v>
      </c>
      <c r="E1036" s="284">
        <v>45007.6</v>
      </c>
      <c r="F1036" s="235"/>
      <c r="G1036" s="235" t="s">
        <v>14</v>
      </c>
      <c r="H1036" s="235"/>
    </row>
    <row r="1037" spans="1:8" s="236" customFormat="1" ht="13.5" customHeight="1">
      <c r="A1037" s="237"/>
      <c r="B1037" s="235"/>
      <c r="C1037" s="235"/>
      <c r="D1037" s="235"/>
      <c r="E1037" s="235"/>
      <c r="F1037" s="235"/>
      <c r="G1037" s="235"/>
      <c r="H1037" s="235"/>
    </row>
    <row r="1038" spans="1:8" s="236" customFormat="1" ht="12.75">
      <c r="A1038" s="237"/>
      <c r="B1038" s="235"/>
      <c r="C1038" s="235"/>
      <c r="D1038" s="235"/>
      <c r="E1038" s="235"/>
      <c r="F1038" s="235"/>
      <c r="G1038" s="235"/>
      <c r="H1038" s="235"/>
    </row>
    <row r="1039" spans="1:8" s="242" customFormat="1" ht="12.75">
      <c r="A1039" s="239" t="s">
        <v>177</v>
      </c>
      <c r="B1039" s="240"/>
      <c r="C1039" s="240"/>
      <c r="D1039" s="240"/>
      <c r="E1039" s="240"/>
      <c r="F1039" s="240"/>
      <c r="G1039" s="240"/>
      <c r="H1039" s="241"/>
    </row>
    <row r="1040" spans="1:8" s="242" customFormat="1" ht="12.75">
      <c r="A1040" s="310" t="s">
        <v>164</v>
      </c>
      <c r="B1040" s="312" t="s">
        <v>178</v>
      </c>
      <c r="C1040" s="313"/>
      <c r="D1040" s="304" t="s">
        <v>179</v>
      </c>
      <c r="E1040" s="304"/>
      <c r="F1040" s="304" t="s">
        <v>180</v>
      </c>
      <c r="G1040" s="304"/>
      <c r="H1040" s="241"/>
    </row>
    <row r="1041" spans="1:8" s="242" customFormat="1" ht="12.75">
      <c r="A1041" s="311"/>
      <c r="B1041" s="243" t="s">
        <v>181</v>
      </c>
      <c r="C1041" s="244" t="s">
        <v>182</v>
      </c>
      <c r="D1041" s="245" t="s">
        <v>181</v>
      </c>
      <c r="E1041" s="245" t="s">
        <v>182</v>
      </c>
      <c r="F1041" s="245" t="s">
        <v>181</v>
      </c>
      <c r="G1041" s="245" t="s">
        <v>182</v>
      </c>
      <c r="H1041" s="241"/>
    </row>
    <row r="1042" spans="1:8" s="242" customFormat="1" ht="12.75">
      <c r="A1042" s="246" t="s">
        <v>183</v>
      </c>
      <c r="B1042" s="288">
        <v>28470</v>
      </c>
      <c r="C1042" s="156">
        <v>45007.6</v>
      </c>
      <c r="D1042" s="288">
        <v>28470</v>
      </c>
      <c r="E1042" s="156">
        <v>45007.6</v>
      </c>
      <c r="F1042" s="247"/>
      <c r="G1042" s="247"/>
      <c r="H1042" s="241"/>
    </row>
    <row r="1043" spans="1:8" s="242" customFormat="1" ht="12.75">
      <c r="A1043" s="248"/>
      <c r="B1043" s="240"/>
      <c r="C1043" s="240"/>
      <c r="D1043" s="240"/>
      <c r="E1043" s="240"/>
      <c r="F1043" s="240"/>
      <c r="G1043" s="240"/>
      <c r="H1043" s="241"/>
    </row>
    <row r="1044" spans="1:8" s="242" customFormat="1" ht="12.75">
      <c r="A1044" s="239" t="s">
        <v>217</v>
      </c>
      <c r="B1044" s="240"/>
      <c r="C1044" s="240"/>
      <c r="D1044" s="240"/>
      <c r="E1044" s="240"/>
      <c r="F1044" s="240"/>
      <c r="G1044" s="240"/>
      <c r="H1044" s="241" t="s">
        <v>14</v>
      </c>
    </row>
    <row r="1045" spans="1:8" s="242" customFormat="1" ht="25.5" customHeight="1">
      <c r="A1045" s="318" t="s">
        <v>237</v>
      </c>
      <c r="B1045" s="318"/>
      <c r="C1045" s="318" t="s">
        <v>260</v>
      </c>
      <c r="D1045" s="318"/>
      <c r="E1045" s="318" t="s">
        <v>184</v>
      </c>
      <c r="F1045" s="318"/>
      <c r="G1045" s="240"/>
      <c r="H1045" s="241"/>
    </row>
    <row r="1046" spans="1:8" s="242" customFormat="1" ht="12.75">
      <c r="A1046" s="249" t="s">
        <v>181</v>
      </c>
      <c r="B1046" s="249" t="s">
        <v>185</v>
      </c>
      <c r="C1046" s="249" t="s">
        <v>181</v>
      </c>
      <c r="D1046" s="249" t="s">
        <v>185</v>
      </c>
      <c r="E1046" s="249" t="s">
        <v>181</v>
      </c>
      <c r="F1046" s="249" t="s">
        <v>186</v>
      </c>
      <c r="G1046" s="240"/>
      <c r="H1046" s="241" t="s">
        <v>14</v>
      </c>
    </row>
    <row r="1047" spans="1:10" s="242" customFormat="1" ht="12.75">
      <c r="A1047" s="250">
        <v>1</v>
      </c>
      <c r="B1047" s="250">
        <v>2</v>
      </c>
      <c r="C1047" s="250">
        <v>3</v>
      </c>
      <c r="D1047" s="250">
        <v>4</v>
      </c>
      <c r="E1047" s="250">
        <v>5</v>
      </c>
      <c r="F1047" s="250">
        <v>6</v>
      </c>
      <c r="G1047" s="251"/>
      <c r="H1047" s="252"/>
      <c r="J1047" s="242" t="s">
        <v>14</v>
      </c>
    </row>
    <row r="1048" spans="1:8" s="242" customFormat="1" ht="12.75">
      <c r="A1048" s="288">
        <v>28470</v>
      </c>
      <c r="B1048" s="156">
        <v>45007.6</v>
      </c>
      <c r="C1048" s="288">
        <v>27792</v>
      </c>
      <c r="D1048" s="288">
        <v>43043.77</v>
      </c>
      <c r="E1048" s="267">
        <f>C1048/A1048*100</f>
        <v>97.61854583772393</v>
      </c>
      <c r="F1048" s="267">
        <f>D1048/B1048*100</f>
        <v>95.63667025124644</v>
      </c>
      <c r="G1048" s="240"/>
      <c r="H1048" s="241"/>
    </row>
    <row r="1049" spans="1:8" s="242" customFormat="1" ht="12.75">
      <c r="A1049" s="253"/>
      <c r="B1049" s="254"/>
      <c r="C1049" s="255"/>
      <c r="D1049" s="255"/>
      <c r="E1049" s="256"/>
      <c r="F1049" s="257"/>
      <c r="G1049" s="258" t="s">
        <v>14</v>
      </c>
      <c r="H1049" s="241" t="s">
        <v>14</v>
      </c>
    </row>
    <row r="1050" spans="1:8" s="242" customFormat="1" ht="12.75">
      <c r="A1050" s="259" t="s">
        <v>187</v>
      </c>
      <c r="B1050" s="240"/>
      <c r="C1050" s="240"/>
      <c r="D1050" s="240" t="s">
        <v>14</v>
      </c>
      <c r="E1050" s="240"/>
      <c r="F1050" s="240"/>
      <c r="G1050" s="240"/>
      <c r="H1050" s="241"/>
    </row>
    <row r="1051" spans="1:8" s="242" customFormat="1" ht="12.75">
      <c r="A1051" s="259"/>
      <c r="B1051" s="240"/>
      <c r="C1051" s="240"/>
      <c r="D1051" s="240"/>
      <c r="E1051" s="240"/>
      <c r="F1051" s="240"/>
      <c r="G1051" s="240"/>
      <c r="H1051" s="241"/>
    </row>
    <row r="1052" spans="1:8" s="242" customFormat="1" ht="12.75">
      <c r="A1052" s="238" t="s">
        <v>188</v>
      </c>
      <c r="B1052" s="235"/>
      <c r="C1052" s="235"/>
      <c r="D1052" s="235"/>
      <c r="E1052" s="235"/>
      <c r="F1052" s="240"/>
      <c r="G1052" s="240"/>
      <c r="H1052" s="241"/>
    </row>
    <row r="1053" spans="1:8" s="242" customFormat="1" ht="12.75">
      <c r="A1053" s="317" t="s">
        <v>257</v>
      </c>
      <c r="B1053" s="317"/>
      <c r="C1053" s="317"/>
      <c r="D1053" s="317"/>
      <c r="E1053" s="317"/>
      <c r="F1053" s="240"/>
      <c r="G1053" s="240"/>
      <c r="H1053" s="241"/>
    </row>
    <row r="1054" spans="1:8" s="242" customFormat="1" ht="12.75">
      <c r="A1054" s="321" t="s">
        <v>163</v>
      </c>
      <c r="B1054" s="321" t="s">
        <v>164</v>
      </c>
      <c r="C1054" s="321" t="s">
        <v>165</v>
      </c>
      <c r="D1054" s="321" t="s">
        <v>166</v>
      </c>
      <c r="E1054" s="321" t="s">
        <v>202</v>
      </c>
      <c r="F1054" s="240"/>
      <c r="G1054" s="240"/>
      <c r="H1054" s="241"/>
    </row>
    <row r="1055" spans="1:8" s="242" customFormat="1" ht="14.25">
      <c r="A1055" s="322" t="s">
        <v>168</v>
      </c>
      <c r="B1055" s="323" t="s">
        <v>169</v>
      </c>
      <c r="C1055" s="324"/>
      <c r="D1055" s="325">
        <v>17312</v>
      </c>
      <c r="E1055" s="326">
        <v>865.62</v>
      </c>
      <c r="F1055" s="240"/>
      <c r="G1055" s="240"/>
      <c r="H1055" s="241"/>
    </row>
    <row r="1056" spans="1:8" s="242" customFormat="1" ht="14.25">
      <c r="A1056" s="327"/>
      <c r="B1056" s="323" t="s">
        <v>170</v>
      </c>
      <c r="C1056" s="323"/>
      <c r="D1056" s="328">
        <v>5831</v>
      </c>
      <c r="E1056" s="329">
        <v>291.55</v>
      </c>
      <c r="F1056" s="240"/>
      <c r="G1056" s="240"/>
      <c r="H1056" s="241"/>
    </row>
    <row r="1057" spans="1:8" s="242" customFormat="1" ht="14.25">
      <c r="A1057" s="327"/>
      <c r="B1057" s="323" t="s">
        <v>171</v>
      </c>
      <c r="C1057" s="323"/>
      <c r="D1057" s="328">
        <v>8526</v>
      </c>
      <c r="E1057" s="329">
        <v>426.3</v>
      </c>
      <c r="F1057" s="240"/>
      <c r="G1057" s="240"/>
      <c r="H1057" s="241"/>
    </row>
    <row r="1058" spans="1:8" s="242" customFormat="1" ht="12.75" customHeight="1">
      <c r="A1058" s="327"/>
      <c r="B1058" s="323" t="s">
        <v>172</v>
      </c>
      <c r="C1058" s="330"/>
      <c r="D1058" s="328">
        <v>9615</v>
      </c>
      <c r="E1058" s="329">
        <v>480.75</v>
      </c>
      <c r="F1058" s="240"/>
      <c r="G1058" s="240"/>
      <c r="H1058" s="241"/>
    </row>
    <row r="1059" spans="1:8" s="242" customFormat="1" ht="14.25">
      <c r="A1059" s="327"/>
      <c r="B1059" s="323" t="s">
        <v>173</v>
      </c>
      <c r="C1059" s="330"/>
      <c r="D1059" s="328">
        <v>0</v>
      </c>
      <c r="E1059" s="329">
        <v>0</v>
      </c>
      <c r="F1059" s="240"/>
      <c r="G1059" s="240"/>
      <c r="H1059" s="241"/>
    </row>
    <row r="1060" spans="1:8" s="242" customFormat="1" ht="14.25">
      <c r="A1060" s="327"/>
      <c r="B1060" s="323" t="s">
        <v>174</v>
      </c>
      <c r="C1060" s="330"/>
      <c r="D1060" s="328">
        <v>0</v>
      </c>
      <c r="E1060" s="329">
        <v>0</v>
      </c>
      <c r="F1060" s="240"/>
      <c r="G1060" s="240"/>
      <c r="H1060" s="241"/>
    </row>
    <row r="1061" spans="1:8" s="242" customFormat="1" ht="14.25">
      <c r="A1061" s="327"/>
      <c r="B1061" s="323" t="s">
        <v>175</v>
      </c>
      <c r="C1061" s="331" t="s">
        <v>189</v>
      </c>
      <c r="D1061" s="328">
        <v>17312</v>
      </c>
      <c r="E1061" s="329">
        <v>865.6</v>
      </c>
      <c r="F1061" s="240"/>
      <c r="G1061" s="240"/>
      <c r="H1061" s="241"/>
    </row>
    <row r="1062" spans="1:8" s="242" customFormat="1" ht="14.25">
      <c r="A1062" s="327"/>
      <c r="B1062" s="332" t="s">
        <v>190</v>
      </c>
      <c r="C1062" s="331" t="s">
        <v>191</v>
      </c>
      <c r="D1062" s="328">
        <v>6979</v>
      </c>
      <c r="E1062" s="329">
        <v>348.95000000000005</v>
      </c>
      <c r="F1062" s="240"/>
      <c r="G1062" s="240"/>
      <c r="H1062" s="241"/>
    </row>
    <row r="1063" spans="1:8" s="242" customFormat="1" ht="14.25">
      <c r="A1063" s="327"/>
      <c r="B1063" s="333"/>
      <c r="C1063" s="331" t="s">
        <v>189</v>
      </c>
      <c r="D1063" s="328">
        <v>5831</v>
      </c>
      <c r="E1063" s="329">
        <v>291.55</v>
      </c>
      <c r="F1063" s="240"/>
      <c r="G1063" s="240"/>
      <c r="H1063" s="241"/>
    </row>
    <row r="1064" spans="1:8" s="242" customFormat="1" ht="14.25">
      <c r="A1064" s="327"/>
      <c r="B1064" s="332" t="s">
        <v>192</v>
      </c>
      <c r="C1064" s="331" t="s">
        <v>193</v>
      </c>
      <c r="D1064" s="328">
        <v>6032</v>
      </c>
      <c r="E1064" s="329">
        <v>301.6</v>
      </c>
      <c r="F1064" s="240"/>
      <c r="G1064" s="240"/>
      <c r="H1064" s="241"/>
    </row>
    <row r="1065" spans="1:11" s="242" customFormat="1" ht="14.25">
      <c r="A1065" s="327"/>
      <c r="B1065" s="333"/>
      <c r="C1065" s="331" t="s">
        <v>189</v>
      </c>
      <c r="D1065" s="328">
        <v>8526</v>
      </c>
      <c r="E1065" s="329">
        <v>426.3</v>
      </c>
      <c r="F1065" s="240"/>
      <c r="G1065" s="240"/>
      <c r="H1065" s="241"/>
      <c r="K1065" s="242">
        <f>D1055+D1057+D1056+D1058+D1062+D1064</f>
        <v>54295</v>
      </c>
    </row>
    <row r="1066" spans="1:8" s="242" customFormat="1" ht="12.75" customHeight="1">
      <c r="A1066" s="327"/>
      <c r="B1066" s="323" t="s">
        <v>194</v>
      </c>
      <c r="C1066" s="331" t="s">
        <v>189</v>
      </c>
      <c r="D1066" s="334">
        <v>9615</v>
      </c>
      <c r="E1066" s="334">
        <v>480.75</v>
      </c>
      <c r="F1066" s="240"/>
      <c r="G1066" s="240" t="s">
        <v>14</v>
      </c>
      <c r="H1066" s="241"/>
    </row>
    <row r="1067" spans="1:8" s="242" customFormat="1" ht="12.75" customHeight="1">
      <c r="A1067" s="335"/>
      <c r="B1067" s="336" t="s">
        <v>262</v>
      </c>
      <c r="C1067" s="337" t="s">
        <v>189</v>
      </c>
      <c r="D1067" s="338">
        <v>6319</v>
      </c>
      <c r="E1067" s="338">
        <v>548.79</v>
      </c>
      <c r="F1067" s="240"/>
      <c r="G1067" s="240"/>
      <c r="H1067" s="241"/>
    </row>
    <row r="1068" spans="1:8" s="242" customFormat="1" ht="14.25">
      <c r="A1068" s="339"/>
      <c r="B1068" s="340" t="s">
        <v>176</v>
      </c>
      <c r="C1068" s="341"/>
      <c r="D1068" s="342">
        <f>SUM(D1055:D1067)</f>
        <v>101898</v>
      </c>
      <c r="E1068" s="342">
        <f>SUM(E1055:E1067)</f>
        <v>5327.76</v>
      </c>
      <c r="F1068" s="240"/>
      <c r="G1068" s="240" t="s">
        <v>14</v>
      </c>
      <c r="H1068" s="241"/>
    </row>
    <row r="1069" spans="1:8" s="242" customFormat="1" ht="12.75">
      <c r="A1069" s="259"/>
      <c r="B1069" s="240"/>
      <c r="C1069" s="240"/>
      <c r="D1069" s="240"/>
      <c r="E1069" s="240"/>
      <c r="F1069" s="240"/>
      <c r="G1069" s="240"/>
      <c r="H1069" s="241"/>
    </row>
    <row r="1070" spans="1:11" s="242" customFormat="1" ht="12.75">
      <c r="A1070" s="239"/>
      <c r="B1070" s="240"/>
      <c r="C1070" s="240"/>
      <c r="D1070" s="240"/>
      <c r="E1070" s="240"/>
      <c r="F1070" s="240"/>
      <c r="G1070" s="240"/>
      <c r="H1070" s="241"/>
      <c r="K1070" s="242" t="s">
        <v>14</v>
      </c>
    </row>
    <row r="1071" spans="1:8" s="235" customFormat="1" ht="12.75">
      <c r="A1071" s="239" t="s">
        <v>195</v>
      </c>
      <c r="B1071" s="240"/>
      <c r="C1071" s="240"/>
      <c r="D1071" s="240"/>
      <c r="E1071" s="240"/>
      <c r="F1071" s="240"/>
      <c r="G1071" s="240"/>
      <c r="H1071" s="241"/>
    </row>
    <row r="1072" spans="1:8" s="235" customFormat="1" ht="12.75">
      <c r="A1072" s="310" t="s">
        <v>196</v>
      </c>
      <c r="B1072" s="312" t="s">
        <v>178</v>
      </c>
      <c r="C1072" s="313"/>
      <c r="D1072" s="304" t="s">
        <v>179</v>
      </c>
      <c r="E1072" s="304"/>
      <c r="F1072" s="304" t="s">
        <v>180</v>
      </c>
      <c r="G1072" s="304"/>
      <c r="H1072" s="241"/>
    </row>
    <row r="1073" spans="1:8" s="235" customFormat="1" ht="13.5" customHeight="1">
      <c r="A1073" s="311"/>
      <c r="B1073" s="285" t="s">
        <v>181</v>
      </c>
      <c r="C1073" s="286" t="s">
        <v>182</v>
      </c>
      <c r="D1073" s="287" t="s">
        <v>181</v>
      </c>
      <c r="E1073" s="287" t="s">
        <v>182</v>
      </c>
      <c r="F1073" s="287" t="s">
        <v>181</v>
      </c>
      <c r="G1073" s="287" t="s">
        <v>182</v>
      </c>
      <c r="H1073" s="241"/>
    </row>
    <row r="1074" spans="1:8" s="235" customFormat="1" ht="12.75">
      <c r="A1074" s="260" t="s">
        <v>197</v>
      </c>
      <c r="B1074" s="343">
        <f>D1055+D1056+D1057+D1058+D1062+D1064</f>
        <v>54295</v>
      </c>
      <c r="C1074" s="191">
        <f>B1074*0.05</f>
        <v>2714.75</v>
      </c>
      <c r="D1074" s="343">
        <v>54296</v>
      </c>
      <c r="E1074" s="191">
        <v>2714.8</v>
      </c>
      <c r="F1074" s="261">
        <f>(B1074-D1074)/B1074</f>
        <v>-1.8417902200939313E-05</v>
      </c>
      <c r="G1074" s="261">
        <f>(C1074-E1074)/C1074</f>
        <v>-1.8417902201006316E-05</v>
      </c>
      <c r="H1074" s="241"/>
    </row>
    <row r="1075" spans="1:9" s="235" customFormat="1" ht="12.75">
      <c r="A1075" s="260" t="s">
        <v>198</v>
      </c>
      <c r="B1075" s="343">
        <v>47603.244999999995</v>
      </c>
      <c r="C1075" s="191">
        <v>2612.99385</v>
      </c>
      <c r="D1075" s="343">
        <v>47603.244999999995</v>
      </c>
      <c r="E1075" s="191">
        <v>2612.99385</v>
      </c>
      <c r="F1075" s="261">
        <f>(B1075-D1075)/B1075</f>
        <v>0</v>
      </c>
      <c r="G1075" s="261">
        <f>(C1075-E1075)/C1075</f>
        <v>0</v>
      </c>
      <c r="H1075" s="241"/>
      <c r="I1075" s="235" t="s">
        <v>14</v>
      </c>
    </row>
    <row r="1076" spans="1:8" s="242" customFormat="1" ht="12.75">
      <c r="A1076" s="248"/>
      <c r="B1076" s="240"/>
      <c r="C1076" s="240"/>
      <c r="D1076" s="240"/>
      <c r="E1076" s="240"/>
      <c r="F1076" s="240"/>
      <c r="G1076" s="240"/>
      <c r="H1076" s="241"/>
    </row>
    <row r="1077" spans="1:8" s="242" customFormat="1" ht="12.75">
      <c r="A1077" s="239" t="s">
        <v>218</v>
      </c>
      <c r="B1077" s="240"/>
      <c r="C1077" s="240"/>
      <c r="D1077" s="240"/>
      <c r="E1077" s="240"/>
      <c r="F1077" s="240"/>
      <c r="G1077" s="240"/>
      <c r="H1077" s="241"/>
    </row>
    <row r="1078" spans="1:8" s="242" customFormat="1" ht="12.75" customHeight="1">
      <c r="A1078" s="318" t="s">
        <v>238</v>
      </c>
      <c r="B1078" s="318"/>
      <c r="C1078" s="318" t="s">
        <v>199</v>
      </c>
      <c r="D1078" s="318"/>
      <c r="E1078" s="319" t="s">
        <v>184</v>
      </c>
      <c r="F1078" s="320"/>
      <c r="G1078" s="240"/>
      <c r="H1078" s="241"/>
    </row>
    <row r="1079" spans="1:11" s="242" customFormat="1" ht="12.75">
      <c r="A1079" s="249" t="s">
        <v>181</v>
      </c>
      <c r="B1079" s="249" t="s">
        <v>185</v>
      </c>
      <c r="C1079" s="249" t="s">
        <v>181</v>
      </c>
      <c r="D1079" s="249" t="s">
        <v>185</v>
      </c>
      <c r="E1079" s="249" t="s">
        <v>181</v>
      </c>
      <c r="F1079" s="249" t="s">
        <v>186</v>
      </c>
      <c r="G1079" s="240"/>
      <c r="H1079" s="241"/>
      <c r="K1079" s="262"/>
    </row>
    <row r="1080" spans="1:8" s="242" customFormat="1" ht="12.75">
      <c r="A1080" s="250">
        <v>1</v>
      </c>
      <c r="B1080" s="250">
        <v>2</v>
      </c>
      <c r="C1080" s="250">
        <v>3</v>
      </c>
      <c r="D1080" s="250">
        <v>4</v>
      </c>
      <c r="E1080" s="250">
        <v>5</v>
      </c>
      <c r="F1080" s="250">
        <v>6</v>
      </c>
      <c r="G1080" s="251"/>
      <c r="H1080" s="252"/>
    </row>
    <row r="1081" spans="1:8" s="236" customFormat="1" ht="12.75">
      <c r="A1081" s="268">
        <v>101898</v>
      </c>
      <c r="B1081" s="269">
        <v>5327.74</v>
      </c>
      <c r="C1081" s="268">
        <v>101898</v>
      </c>
      <c r="D1081" s="269">
        <v>5327.74</v>
      </c>
      <c r="E1081" s="247">
        <f>C1081/A1081</f>
        <v>1</v>
      </c>
      <c r="F1081" s="247">
        <f>D1081/B1081</f>
        <v>1</v>
      </c>
      <c r="G1081" s="263" t="s">
        <v>14</v>
      </c>
      <c r="H1081" s="263"/>
    </row>
    <row r="1083" spans="3:6" ht="14.25">
      <c r="C1083" s="20"/>
      <c r="D1083" s="264"/>
      <c r="F1083" s="1" t="s">
        <v>14</v>
      </c>
    </row>
  </sheetData>
  <sheetProtection/>
  <mergeCells count="42">
    <mergeCell ref="A1078:B1078"/>
    <mergeCell ref="C1078:D1078"/>
    <mergeCell ref="E1078:F1078"/>
    <mergeCell ref="A1053:E1053"/>
    <mergeCell ref="A1055:A1066"/>
    <mergeCell ref="B1062:B1063"/>
    <mergeCell ref="A1040:A1041"/>
    <mergeCell ref="B1040:C1040"/>
    <mergeCell ref="A1045:B1045"/>
    <mergeCell ref="C1045:D1045"/>
    <mergeCell ref="E1045:F1045"/>
    <mergeCell ref="F1072:G1072"/>
    <mergeCell ref="A185:F185"/>
    <mergeCell ref="A223:G223"/>
    <mergeCell ref="B1064:B1065"/>
    <mergeCell ref="A1072:A1073"/>
    <mergeCell ref="B1072:C1072"/>
    <mergeCell ref="D1072:E1072"/>
    <mergeCell ref="A1004:G1004"/>
    <mergeCell ref="A1014:G1014"/>
    <mergeCell ref="A1021:H1021"/>
    <mergeCell ref="A1027:E1027"/>
    <mergeCell ref="A9:H9"/>
    <mergeCell ref="A13:B13"/>
    <mergeCell ref="D1040:E1040"/>
    <mergeCell ref="F1040:G1040"/>
    <mergeCell ref="A27:D27"/>
    <mergeCell ref="A34:C34"/>
    <mergeCell ref="A1029:A1034"/>
    <mergeCell ref="A72:H72"/>
    <mergeCell ref="A110:H110"/>
    <mergeCell ref="A148:G148"/>
    <mergeCell ref="A21:D21"/>
    <mergeCell ref="A26:D26"/>
    <mergeCell ref="A260:F260"/>
    <mergeCell ref="A1003:B1003"/>
    <mergeCell ref="A35:G35"/>
    <mergeCell ref="A1:H1"/>
    <mergeCell ref="A2:H2"/>
    <mergeCell ref="A3:H3"/>
    <mergeCell ref="A5:H5"/>
    <mergeCell ref="A7:H7"/>
  </mergeCells>
  <printOptions horizontalCentered="1"/>
  <pageMargins left="0.2362204724409449" right="0" top="0" bottom="0" header="0.5118110236220472" footer="0.5118110236220472"/>
  <pageSetup horizontalDpi="600" verticalDpi="600" orientation="portrait" paperSize="9" scale="42" r:id="rId2"/>
  <rowBreaks count="9" manualBreakCount="9">
    <brk id="108" max="7" man="1"/>
    <brk id="221" max="7" man="1"/>
    <brk id="333" max="7" man="1"/>
    <brk id="462" max="7" man="1"/>
    <brk id="591" max="7" man="1"/>
    <brk id="713" max="7" man="1"/>
    <brk id="831" max="7" man="1"/>
    <brk id="910" max="7" man="1"/>
    <brk id="100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</dc:creator>
  <cp:keywords/>
  <dc:description/>
  <cp:lastModifiedBy>hp</cp:lastModifiedBy>
  <dcterms:created xsi:type="dcterms:W3CDTF">2019-05-06T08:55:58Z</dcterms:created>
  <dcterms:modified xsi:type="dcterms:W3CDTF">2020-06-14T13:32:19Z</dcterms:modified>
  <cp:category/>
  <cp:version/>
  <cp:contentType/>
  <cp:contentStatus/>
</cp:coreProperties>
</file>